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SEGUNDO TRIMESTRE 2025\"/>
    </mc:Choice>
  </mc:AlternateContent>
  <xr:revisionPtr revIDLastSave="0" documentId="13_ncr:1_{259D93AB-F674-4432-A49A-AFBE0EB44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4">EFE!$A$1:$E$149</definedName>
    <definedName name="_xlnm.Print_Area" localSheetId="2">ESF!$A$1:$J$182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C26" i="4" l="1"/>
  <c r="C22" i="4"/>
  <c r="C17" i="4"/>
  <c r="C167" i="2"/>
  <c r="C159" i="2"/>
  <c r="C155" i="2"/>
  <c r="C148" i="2"/>
  <c r="C144" i="2"/>
  <c r="C134" i="2"/>
  <c r="C127" i="2"/>
  <c r="G110" i="2"/>
  <c r="F110" i="2"/>
  <c r="E110" i="2"/>
  <c r="D110" i="2"/>
  <c r="G120" i="2"/>
  <c r="F120" i="2"/>
  <c r="E120" i="2"/>
  <c r="D120" i="2"/>
  <c r="C120" i="2"/>
  <c r="C110" i="2"/>
  <c r="E76" i="2"/>
  <c r="D76" i="2"/>
  <c r="E64" i="2" l="1"/>
  <c r="D64" i="2"/>
  <c r="D56" i="2"/>
  <c r="C92" i="2" l="1"/>
  <c r="C83" i="2"/>
  <c r="C76" i="2"/>
  <c r="C64" i="2"/>
  <c r="C56" i="2"/>
  <c r="D72" i="5" l="1"/>
  <c r="C103" i="5"/>
  <c r="C102" i="5" s="1"/>
  <c r="C106" i="5"/>
  <c r="C112" i="5"/>
  <c r="C114" i="5"/>
  <c r="C116" i="5"/>
  <c r="C124" i="5"/>
  <c r="C134" i="5"/>
  <c r="C136" i="5"/>
  <c r="D101" i="5"/>
  <c r="D99" i="5"/>
  <c r="C99" i="5"/>
  <c r="D93" i="5"/>
  <c r="C93" i="5"/>
  <c r="D91" i="5"/>
  <c r="D90" i="5"/>
  <c r="C91" i="5"/>
  <c r="C90" i="5" s="1"/>
  <c r="D81" i="5"/>
  <c r="C81" i="5"/>
  <c r="D75" i="5"/>
  <c r="C75" i="5"/>
  <c r="C72" i="5"/>
  <c r="D63" i="5"/>
  <c r="C63" i="5"/>
  <c r="D50" i="5"/>
  <c r="C50" i="5"/>
  <c r="D103" i="5"/>
  <c r="D106" i="5"/>
  <c r="D112" i="5"/>
  <c r="D114" i="5"/>
  <c r="D116" i="5"/>
  <c r="D102" i="5" s="1"/>
  <c r="D124" i="5"/>
  <c r="D134" i="5"/>
  <c r="D136" i="5"/>
  <c r="D38" i="5"/>
  <c r="C38" i="5"/>
  <c r="D29" i="5"/>
  <c r="C29" i="5"/>
  <c r="D21" i="5"/>
  <c r="C21" i="5"/>
  <c r="C44" i="5" l="1"/>
  <c r="C101" i="5"/>
  <c r="D62" i="5"/>
  <c r="D49" i="5" s="1"/>
  <c r="C62" i="5"/>
  <c r="D44" i="5"/>
  <c r="C49" i="5" l="1"/>
  <c r="C138" i="5" s="1"/>
  <c r="C32" i="2"/>
  <c r="D16" i="5"/>
  <c r="C16" i="5"/>
  <c r="C153" i="3"/>
  <c r="C147" i="3"/>
  <c r="C145" i="3"/>
  <c r="C142" i="3"/>
  <c r="D143" i="3" s="1"/>
  <c r="C138" i="3"/>
  <c r="D139" i="3" s="1"/>
  <c r="D138" i="3"/>
  <c r="C133" i="3"/>
  <c r="C130" i="3"/>
  <c r="C127" i="3"/>
  <c r="D127" i="3" s="1"/>
  <c r="C124" i="3"/>
  <c r="C163" i="3"/>
  <c r="C160" i="3"/>
  <c r="C157" i="3"/>
  <c r="D159" i="3" s="1"/>
  <c r="C178" i="3"/>
  <c r="C176" i="3"/>
  <c r="C173" i="3"/>
  <c r="C170" i="3"/>
  <c r="D171" i="3" s="1"/>
  <c r="C167" i="3"/>
  <c r="D178" i="3"/>
  <c r="C182" i="3"/>
  <c r="C191" i="3"/>
  <c r="D193" i="3" s="1"/>
  <c r="C194" i="3"/>
  <c r="C200" i="3"/>
  <c r="C113" i="3"/>
  <c r="C103" i="3"/>
  <c r="C96" i="3"/>
  <c r="C211" i="3"/>
  <c r="D212" i="3" s="1"/>
  <c r="C48" i="3"/>
  <c r="C58" i="3"/>
  <c r="C64" i="3"/>
  <c r="C73" i="3"/>
  <c r="C70" i="3"/>
  <c r="C39" i="3"/>
  <c r="D46" i="3"/>
  <c r="C36" i="3"/>
  <c r="C30" i="3"/>
  <c r="C27" i="3"/>
  <c r="C21" i="3"/>
  <c r="C11" i="3"/>
  <c r="D11" i="3" s="1"/>
  <c r="C79" i="3"/>
  <c r="D80" i="3" s="1"/>
  <c r="C81" i="3"/>
  <c r="C83" i="3"/>
  <c r="D90" i="3" s="1"/>
  <c r="A3" i="8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E3" i="5"/>
  <c r="E2" i="5"/>
  <c r="E1" i="5"/>
  <c r="E3" i="4"/>
  <c r="E2" i="4"/>
  <c r="E1" i="4"/>
  <c r="D177" i="3"/>
  <c r="D176" i="3"/>
  <c r="D175" i="3"/>
  <c r="D174" i="3"/>
  <c r="D173" i="3"/>
  <c r="D167" i="3"/>
  <c r="D165" i="3"/>
  <c r="D164" i="3"/>
  <c r="D163" i="3"/>
  <c r="D162" i="3"/>
  <c r="D161" i="3"/>
  <c r="D160" i="3"/>
  <c r="D155" i="3"/>
  <c r="D154" i="3"/>
  <c r="D153" i="3"/>
  <c r="D152" i="3"/>
  <c r="D151" i="3"/>
  <c r="D150" i="3"/>
  <c r="D149" i="3"/>
  <c r="D148" i="3"/>
  <c r="D147" i="3"/>
  <c r="D146" i="3"/>
  <c r="D145" i="3"/>
  <c r="D132" i="3"/>
  <c r="D131" i="3"/>
  <c r="D130" i="3"/>
  <c r="D102" i="3"/>
  <c r="D82" i="3"/>
  <c r="D81" i="3"/>
  <c r="D72" i="3"/>
  <c r="D71" i="3"/>
  <c r="D70" i="3"/>
  <c r="D47" i="3"/>
  <c r="D45" i="3"/>
  <c r="D42" i="3"/>
  <c r="D41" i="3"/>
  <c r="D40" i="3"/>
  <c r="D39" i="3"/>
  <c r="D35" i="3"/>
  <c r="D34" i="3"/>
  <c r="D33" i="3"/>
  <c r="D32" i="3"/>
  <c r="D31" i="3"/>
  <c r="D30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E3" i="3"/>
  <c r="E2" i="3"/>
  <c r="A1" i="3"/>
  <c r="H3" i="2"/>
  <c r="H2" i="2"/>
  <c r="H1" i="2"/>
  <c r="D14" i="2" s="1"/>
  <c r="E14" i="2" s="1"/>
  <c r="F14" i="2" s="1"/>
  <c r="G14" i="2" s="1"/>
  <c r="A1" i="2"/>
  <c r="D201" i="3" l="1"/>
  <c r="D203" i="3"/>
  <c r="D204" i="3"/>
  <c r="D205" i="3"/>
  <c r="D206" i="3"/>
  <c r="D207" i="3"/>
  <c r="D208" i="3"/>
  <c r="D209" i="3"/>
  <c r="D200" i="3"/>
  <c r="D202" i="3"/>
  <c r="D199" i="3"/>
  <c r="D182" i="3"/>
  <c r="D134" i="3"/>
  <c r="D133" i="3"/>
  <c r="D136" i="3"/>
  <c r="D135" i="3"/>
  <c r="D137" i="3"/>
  <c r="D116" i="3"/>
  <c r="D104" i="3"/>
  <c r="D101" i="3"/>
  <c r="D84" i="3"/>
  <c r="D86" i="3"/>
  <c r="C69" i="3"/>
  <c r="D89" i="3"/>
  <c r="D85" i="3"/>
  <c r="D83" i="3"/>
  <c r="C57" i="3"/>
  <c r="D38" i="3"/>
  <c r="C40" i="7"/>
  <c r="C181" i="3"/>
  <c r="D144" i="3"/>
  <c r="D142" i="3"/>
  <c r="D141" i="3"/>
  <c r="C123" i="3"/>
  <c r="D140" i="3"/>
  <c r="D129" i="3"/>
  <c r="D128" i="3"/>
  <c r="D126" i="3"/>
  <c r="D124" i="3"/>
  <c r="D125" i="3"/>
  <c r="D158" i="3"/>
  <c r="C156" i="3"/>
  <c r="D157" i="3"/>
  <c r="D170" i="3"/>
  <c r="D172" i="3"/>
  <c r="C166" i="3"/>
  <c r="D169" i="3"/>
  <c r="D168" i="3"/>
  <c r="D180" i="3"/>
  <c r="D179" i="3"/>
  <c r="D185" i="3"/>
  <c r="D188" i="3"/>
  <c r="D187" i="3"/>
  <c r="D183" i="3"/>
  <c r="D189" i="3"/>
  <c r="D184" i="3"/>
  <c r="D186" i="3"/>
  <c r="D190" i="3"/>
  <c r="D192" i="3"/>
  <c r="D191" i="3"/>
  <c r="D196" i="3"/>
  <c r="D194" i="3"/>
  <c r="D197" i="3"/>
  <c r="D195" i="3"/>
  <c r="D198" i="3"/>
  <c r="D119" i="3"/>
  <c r="D120" i="3"/>
  <c r="D121" i="3"/>
  <c r="D122" i="3"/>
  <c r="D114" i="3"/>
  <c r="D115" i="3"/>
  <c r="D117" i="3"/>
  <c r="D118" i="3"/>
  <c r="D113" i="3"/>
  <c r="D103" i="3"/>
  <c r="C95" i="3"/>
  <c r="D109" i="3"/>
  <c r="D111" i="3"/>
  <c r="D112" i="3"/>
  <c r="D105" i="3"/>
  <c r="D106" i="3"/>
  <c r="D107" i="3"/>
  <c r="D108" i="3"/>
  <c r="D110" i="3"/>
  <c r="D97" i="3"/>
  <c r="D99" i="3"/>
  <c r="D100" i="3"/>
  <c r="D96" i="3"/>
  <c r="D98" i="3"/>
  <c r="D211" i="3"/>
  <c r="C210" i="3"/>
  <c r="D54" i="3"/>
  <c r="D51" i="3"/>
  <c r="D53" i="3"/>
  <c r="D52" i="3"/>
  <c r="D55" i="3"/>
  <c r="D56" i="3"/>
  <c r="D48" i="3"/>
  <c r="D49" i="3"/>
  <c r="D50" i="3"/>
  <c r="D77" i="3"/>
  <c r="D78" i="3"/>
  <c r="D75" i="3"/>
  <c r="D73" i="3"/>
  <c r="D74" i="3"/>
  <c r="D76" i="3"/>
  <c r="D64" i="3"/>
  <c r="D68" i="3"/>
  <c r="D67" i="3"/>
  <c r="D65" i="3"/>
  <c r="D66" i="3"/>
  <c r="D43" i="3"/>
  <c r="D44" i="3"/>
  <c r="D36" i="3"/>
  <c r="D37" i="3"/>
  <c r="C10" i="3"/>
  <c r="D28" i="3"/>
  <c r="D27" i="3"/>
  <c r="D29" i="3"/>
  <c r="D79" i="3"/>
  <c r="D87" i="3"/>
  <c r="D88" i="3"/>
  <c r="A1" i="7"/>
  <c r="A1" i="6"/>
  <c r="A1" i="5"/>
  <c r="A1" i="4"/>
  <c r="A3" i="7"/>
  <c r="A3" i="6"/>
  <c r="A3" i="5"/>
  <c r="A3" i="4"/>
  <c r="C9" i="3" l="1"/>
  <c r="C94" i="3"/>
  <c r="D61" i="3"/>
  <c r="D63" i="3"/>
  <c r="D62" i="3"/>
  <c r="D60" i="3"/>
  <c r="D58" i="3"/>
  <c r="D59" i="3"/>
</calcChain>
</file>

<file path=xl/sharedStrings.xml><?xml version="1.0" encoding="utf-8"?>
<sst xmlns="http://schemas.openxmlformats.org/spreadsheetml/2006/main" count="898" uniqueCount="631">
  <si>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</si>
  <si>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</si>
  <si>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</si>
  <si>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</si>
  <si>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</si>
  <si>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</si>
  <si>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</si>
  <si>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</si>
  <si>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</si>
  <si>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</si>
  <si>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</si>
  <si>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</si>
  <si>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</si>
  <si>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</si>
  <si>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</si>
  <si>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</si>
  <si>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</si>
  <si>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</si>
  <si>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</si>
  <si>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</si>
  <si>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</si>
  <si>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</si>
  <si>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</si>
  <si>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</si>
  <si>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</si>
  <si>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</si>
  <si>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</si>
  <si>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</si>
  <si>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</si>
  <si>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</si>
  <si>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</si>
  <si>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</si>
  <si>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</si>
  <si>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</si>
  <si>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</si>
  <si>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</si>
  <si>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</si>
  <si>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</si>
  <si>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</si>
  <si>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</si>
  <si>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</si>
  <si>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</si>
  <si>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</si>
  <si>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</si>
  <si>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</si>
  <si>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</si>
  <si>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</si>
  <si>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</si>
  <si>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</si>
  <si>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</si>
  <si>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</si>
  <si>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</si>
  <si>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</si>
  <si>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</si>
  <si>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</si>
  <si>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</si>
  <si>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</si>
  <si>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</si>
  <si>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</si>
  <si>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</si>
  <si>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</si>
  <si>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</si>
  <si>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</si>
  <si>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</si>
  <si>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</si>
  <si>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</si>
  <si>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</si>
  <si>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</si>
  <si>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</si>
  <si>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</si>
  <si>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</si>
  <si>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</si>
  <si>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</si>
  <si>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</si>
  <si>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</si>
  <si>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</si>
  <si>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</si>
  <si>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</si>
  <si>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</si>
  <si>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</si>
  <si>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</si>
  <si>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</si>
  <si>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</si>
  <si>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</si>
  <si>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</si>
  <si>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</si>
  <si>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</si>
  <si>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</si>
  <si>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</si>
  <si>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</si>
  <si>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</si>
  <si>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</si>
  <si>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</si>
  <si>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</si>
  <si>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</si>
  <si>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</si>
  <si>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</si>
  <si>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</si>
  <si>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</si>
  <si>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</si>
  <si>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</si>
  <si>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</si>
  <si>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</si>
  <si>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</si>
  <si>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</si>
  <si>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</si>
  <si>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</si>
  <si>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</si>
  <si>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</si>
  <si>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</si>
  <si>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</si>
  <si>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</si>
  <si>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</si>
  <si>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</si>
  <si>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</si>
  <si>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</si>
  <si>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</si>
  <si>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</si>
  <si>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</si>
  <si>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</si>
  <si>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</si>
  <si>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</si>
  <si>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</si>
  <si>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</si>
  <si>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</si>
  <si>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</si>
  <si>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</si>
  <si>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</si>
  <si>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</si>
  <si>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</si>
  <si>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</si>
  <si>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</si>
  <si>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</si>
  <si>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</si>
  <si>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</si>
  <si>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</si>
  <si>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</si>
  <si>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</si>
  <si>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</si>
  <si>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</si>
  <si>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</si>
  <si>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</si>
  <si>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</si>
  <si>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</si>
  <si>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</si>
  <si>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</si>
  <si>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</si>
  <si>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</si>
  <si>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</si>
  <si>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</si>
  <si>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</si>
  <si>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</si>
  <si>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</si>
  <si>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</si>
  <si>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</si>
  <si>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</si>
  <si>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</si>
  <si>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</si>
  <si>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</si>
  <si>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</si>
  <si>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</si>
  <si>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</si>
  <si>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</si>
  <si>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</si>
  <si>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</si>
  <si>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</si>
  <si>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</si>
  <si>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</si>
  <si>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</si>
  <si>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</si>
  <si>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</si>
  <si>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</si>
  <si>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</si>
  <si>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</si>
  <si>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</si>
  <si>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</si>
  <si>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</si>
  <si>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</si>
  <si>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</si>
  <si>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</si>
  <si>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</si>
  <si>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</si>
  <si>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</si>
  <si>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</si>
  <si>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</si>
  <si>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</si>
  <si>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</si>
  <si>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</si>
  <si>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</si>
  <si>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</si>
  <si>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</si>
  <si>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</si>
  <si>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</si>
  <si>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</si>
  <si>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</si>
  <si>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</si>
  <si>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</si>
  <si>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</si>
  <si>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</si>
  <si>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</si>
  <si>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</si>
  <si>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</si>
  <si>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</si>
  <si>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</si>
  <si>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</si>
  <si>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</si>
  <si>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</si>
  <si>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</si>
  <si>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</si>
  <si>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</si>
  <si>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</si>
  <si>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</si>
  <si>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</si>
  <si>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</si>
  <si>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</si>
  <si>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</si>
  <si>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</si>
  <si>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</si>
  <si>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</si>
  <si>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</si>
  <si>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</si>
  <si>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</si>
  <si>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</si>
  <si>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</si>
  <si>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</si>
  <si>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</si>
  <si>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</si>
  <si>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</si>
  <si>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</si>
  <si>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</si>
  <si>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</si>
  <si>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</si>
  <si>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</si>
  <si>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</si>
  <si>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</si>
  <si>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</si>
  <si>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</si>
  <si>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</si>
  <si>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</si>
  <si>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</si>
  <si>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</si>
  <si>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</si>
  <si>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</si>
  <si>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</si>
  <si>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</si>
  <si>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</si>
  <si>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</si>
  <si>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</si>
  <si>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</si>
  <si>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</si>
  <si>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</si>
  <si>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</si>
  <si>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</si>
  <si>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</si>
  <si>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</si>
  <si>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</si>
  <si>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</si>
  <si>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</si>
  <si>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</si>
  <si>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</si>
  <si>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</si>
  <si>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</si>
  <si>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</si>
  <si>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</si>
  <si>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</si>
  <si>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</si>
  <si>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</si>
  <si>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</si>
  <si>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</si>
  <si>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</si>
  <si>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</si>
  <si>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</si>
  <si>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</si>
  <si>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</si>
  <si>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</si>
  <si>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</si>
  <si>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</si>
  <si>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</si>
  <si>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</si>
  <si>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</si>
  <si>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</si>
  <si>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</si>
  <si>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</si>
  <si>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</si>
  <si>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</si>
  <si>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</si>
  <si>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</si>
  <si>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</si>
  <si>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</si>
  <si>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</si>
  <si>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</si>
  <si>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</si>
  <si>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</si>
  <si>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</si>
  <si>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</si>
  <si>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</si>
  <si>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</si>
  <si>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</si>
  <si>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</si>
  <si>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</si>
  <si>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</si>
  <si>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</si>
  <si>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</si>
  <si>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</si>
  <si>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</si>
  <si>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</si>
  <si>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</si>
  <si>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</si>
  <si>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</si>
  <si>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</si>
  <si>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</si>
  <si>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</si>
  <si>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</si>
  <si>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</si>
  <si>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</si>
  <si>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</si>
  <si>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</si>
  <si>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</si>
  <si>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</si>
  <si>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</si>
  <si>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</si>
  <si>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</si>
  <si>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</si>
  <si>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</si>
  <si>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</si>
  <si>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</si>
  <si>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</si>
  <si>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</si>
  <si>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</si>
  <si>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</si>
  <si>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</si>
  <si>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</si>
  <si>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</si>
  <si>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</si>
  <si>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</si>
  <si>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</si>
  <si>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</si>
  <si>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</si>
  <si>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</si>
  <si>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</si>
  <si>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</si>
  <si>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</si>
  <si>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</si>
  <si>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</si>
  <si>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</si>
  <si>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</si>
  <si>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</si>
  <si>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</si>
  <si>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</si>
  <si>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</si>
  <si>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</si>
  <si>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</si>
  <si>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</si>
  <si>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</si>
  <si>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</si>
  <si>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</si>
  <si>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</si>
  <si>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</si>
  <si>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</si>
  <si>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</si>
  <si>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</si>
  <si>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</si>
  <si>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</si>
  <si>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</si>
  <si>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</si>
  <si>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</si>
  <si>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</si>
  <si>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</si>
  <si>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</si>
  <si>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</si>
  <si>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</si>
  <si>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</si>
  <si>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</si>
  <si>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</si>
  <si>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</si>
  <si>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</si>
  <si>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</si>
  <si>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</si>
  <si>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</si>
  <si>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</si>
  <si>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</si>
  <si>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</si>
  <si>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</si>
  <si>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</si>
  <si>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</si>
  <si>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</si>
  <si>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</si>
  <si>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</si>
  <si>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</si>
  <si>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</si>
  <si>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</si>
  <si>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</si>
  <si>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</si>
  <si>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</si>
  <si>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</si>
  <si>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</si>
  <si>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</si>
  <si>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</si>
  <si>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</si>
  <si>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</si>
  <si>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</si>
  <si>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</si>
  <si>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</si>
  <si>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</si>
  <si>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</si>
  <si>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</si>
  <si>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</si>
  <si>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</si>
  <si>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</si>
  <si>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</si>
  <si>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</si>
  <si>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</si>
  <si>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</si>
  <si>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</si>
  <si>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</si>
  <si>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</si>
  <si>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</si>
  <si>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</si>
  <si>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</si>
  <si>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</si>
  <si>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</si>
  <si>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</si>
  <si>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</si>
  <si>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</si>
  <si>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</si>
  <si>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</si>
  <si>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</si>
  <si>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</si>
  <si>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</si>
  <si>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</si>
  <si>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</si>
  <si>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</si>
  <si>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</si>
  <si>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</si>
  <si>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</si>
  <si>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</si>
  <si>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</si>
  <si>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</si>
  <si>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</si>
  <si>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</si>
  <si>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</si>
  <si>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</si>
  <si>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</si>
  <si>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</si>
  <si>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</si>
  <si>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</si>
  <si>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</si>
  <si>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</si>
  <si>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</si>
  <si>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</si>
  <si>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</si>
  <si>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</si>
  <si>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</si>
  <si>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</si>
  <si>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</si>
  <si>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</si>
  <si>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</si>
  <si>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</si>
  <si>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</si>
  <si>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</si>
  <si>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</si>
  <si>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</si>
  <si>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</si>
  <si>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</si>
  <si>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</si>
  <si>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</si>
  <si>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</si>
  <si>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</si>
  <si>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</si>
  <si>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</si>
  <si>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</si>
  <si>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</si>
  <si>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</si>
  <si>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</si>
  <si>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</si>
  <si>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</si>
  <si>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</si>
  <si>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</si>
  <si>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</si>
  <si>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</si>
  <si>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</si>
  <si>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</si>
  <si>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</si>
  <si>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</si>
  <si>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</si>
  <si>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</si>
  <si>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</si>
  <si>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</si>
  <si>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</si>
  <si>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</si>
  <si>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</si>
  <si>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</si>
  <si>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</si>
  <si>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</si>
  <si>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</si>
  <si>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</si>
  <si>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</si>
  <si>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</si>
  <si>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</si>
  <si>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</si>
  <si>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</si>
  <si>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</si>
  <si>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</si>
  <si>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</si>
  <si>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</si>
  <si>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</si>
  <si>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</si>
  <si>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</si>
  <si>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</si>
  <si>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</si>
  <si>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</si>
  <si>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</si>
  <si>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</si>
  <si>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</si>
  <si>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</si>
  <si>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</si>
  <si>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</si>
  <si>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</si>
  <si>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</si>
  <si>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</si>
  <si>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</si>
  <si>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</si>
  <si>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</si>
  <si>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</si>
  <si>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</si>
  <si>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</si>
  <si>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</si>
  <si>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</si>
  <si>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</si>
  <si>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</si>
  <si>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</si>
  <si>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</si>
  <si>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</si>
  <si>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</si>
  <si>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</si>
  <si>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</si>
  <si>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</si>
  <si>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</si>
  <si>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</si>
  <si>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</si>
  <si>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</si>
  <si>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</si>
  <si>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</si>
  <si>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</si>
  <si>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</si>
  <si>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</si>
  <si>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</si>
  <si>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</si>
  <si>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</si>
  <si>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</si>
  <si>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</si>
  <si>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</si>
  <si>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</si>
  <si>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</si>
  <si>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</si>
  <si>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</si>
  <si>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</si>
  <si>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</si>
  <si>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</si>
  <si>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</si>
  <si>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</si>
  <si>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</si>
  <si>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</si>
  <si>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</si>
  <si>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</si>
  <si>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</si>
  <si>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</si>
  <si>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</si>
  <si>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</si>
  <si>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</si>
  <si>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</si>
  <si>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</si>
  <si>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</si>
  <si>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</si>
  <si>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</si>
  <si>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</si>
  <si>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</si>
  <si>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</si>
  <si>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</si>
  <si>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</si>
  <si>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</si>
  <si>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</si>
  <si>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</si>
  <si>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</si>
  <si>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</si>
  <si>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</si>
  <si>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Vivienda de León, Guanajuato (IMUVI)</t>
  </si>
  <si>
    <t>Trimestral</t>
  </si>
  <si>
    <t>Si es factible de cobro</t>
  </si>
  <si>
    <t xml:space="preserve">Préstamos otorgados </t>
  </si>
  <si>
    <t>Rendimientos bancarios</t>
  </si>
  <si>
    <t>Ingresos por venta de viviendas o terrenos y por disposiciones administrativas de recaudación</t>
  </si>
  <si>
    <t>Aportaciones realizadas por el municipio</t>
  </si>
  <si>
    <t>Ingresos por cancelación de contratos de créditos otorgados</t>
  </si>
  <si>
    <t xml:space="preserve">Sueldos a personal </t>
  </si>
  <si>
    <t>Prestaciones de seguridad social</t>
  </si>
  <si>
    <t>Prestaciones al personal</t>
  </si>
  <si>
    <t>Materiales para oficina</t>
  </si>
  <si>
    <t>Materiales para reparación</t>
  </si>
  <si>
    <t>Refacciones menores de equipo de cómputo y de transporte</t>
  </si>
  <si>
    <t>Servicios legales y de diseño, arquitectura, ingeniería</t>
  </si>
  <si>
    <t>Seguros de bienes patrimoniales, servicios de cobranza</t>
  </si>
  <si>
    <t>Ayudas social para mi barrio habla</t>
  </si>
  <si>
    <t>Depreaciación del edificio</t>
  </si>
  <si>
    <t>Depreciación de equipo de cómputo y transporte</t>
  </si>
  <si>
    <t>Costo de lo vendido</t>
  </si>
  <si>
    <t>Amortización de licencias informáticas</t>
  </si>
  <si>
    <t>Subsidios otorgados en créditos</t>
  </si>
  <si>
    <t>Anticipos a contratistas para estudios u obras en bienes propios</t>
  </si>
  <si>
    <t>Se integra por todos los conceptos que utilizados para la construcción o introducción de servicios</t>
  </si>
  <si>
    <t>Costo de construcción por metro cuadrado</t>
  </si>
  <si>
    <t>Es el costo real de construcción</t>
  </si>
  <si>
    <t>No aplica</t>
  </si>
  <si>
    <t>Se integra a la producción del proceso con el valor de adquisición</t>
  </si>
  <si>
    <t>Última compra</t>
  </si>
  <si>
    <t>Línea recta</t>
  </si>
  <si>
    <t>Se registra de forma mensual la depreciación</t>
  </si>
  <si>
    <t>En buen estado</t>
  </si>
  <si>
    <t>La vigencia del software se divide entre el número de meses para amortizar</t>
  </si>
  <si>
    <t>La vigencia de la licencia se divide entre el número de meses para amortizar</t>
  </si>
  <si>
    <t>Del total de las cuentas por cobrar se determinan cuales ya son incobrables en su totalidad, pero se continuan con las gestiones para tratar de llevar a cabo la cobranza o recuperar el bien</t>
  </si>
  <si>
    <t>Factibles de pago</t>
  </si>
  <si>
    <t>Ahorros previos que realizan personas que quieren obtene algún tipo de crédito que otorga el IMUVI y la administración del fondo de ahorro de los trabajadores del Instituto Municipal de Vivienda de León, Guanajuato (IMUVI)</t>
  </si>
  <si>
    <t>Municipal</t>
  </si>
  <si>
    <t>Donaciones</t>
  </si>
  <si>
    <t>Resultado del ejercicio</t>
  </si>
  <si>
    <t>Resultados de ejercicios anteriores</t>
  </si>
  <si>
    <t>Revaluaciones de bienes inmuebles</t>
  </si>
  <si>
    <t>Ajustes de ejercicios anteriores</t>
  </si>
  <si>
    <t>Del 1 de enero al 30 de junio de 2025</t>
  </si>
  <si>
    <t>Remanente autorizado para 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</si>
</sst>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2" fillId="0" borderId="9"/>
    <xf numFmtId="0" fontId="12" fillId="0" borderId="9"/>
    <xf numFmtId="0" fontId="1" fillId="0" borderId="9"/>
    <xf numFmtId="9" fontId="13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11" fillId="0" borderId="0" xfId="0" applyFont="1" applyProtection="1">
      <protection locked="0"/>
    </xf>
    <xf numFmtId="0" fontId="8" fillId="0" borderId="9" xfId="1" applyFont="1"/>
    <xf numFmtId="0" fontId="8" fillId="0" borderId="9" xfId="2" applyFont="1"/>
    <xf numFmtId="0" fontId="3" fillId="0" borderId="9" xfId="3" applyFont="1"/>
    <xf numFmtId="4" fontId="0" fillId="0" borderId="0" xfId="0" applyNumberFormat="1"/>
    <xf numFmtId="0" fontId="8" fillId="0" borderId="0" xfId="0" applyFont="1" applyAlignment="1">
      <alignment wrapText="1"/>
    </xf>
    <xf numFmtId="10" fontId="8" fillId="0" borderId="0" xfId="4" applyNumberFormat="1" applyFont="1"/>
    <xf numFmtId="0" fontId="8" fillId="0" borderId="9" xfId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5">
    <cellStyle name="Normal" xfId="0" builtinId="0"/>
    <cellStyle name="Normal 2 3" xfId="2" xr:uid="{26E1C045-F8E1-4DAF-96FA-55576448098F}"/>
    <cellStyle name="Normal 3" xfId="1" xr:uid="{A344ED48-8A18-4C77-AEC9-A88A854132D9}"/>
    <cellStyle name="Normal 3 2" xfId="3" xr:uid="{512B09E7-45F1-4C6A-8DE4-A3FCD2752969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57150</xdr:rowOff>
    </xdr:from>
    <xdr:to>
      <xdr:col>4</xdr:col>
      <xdr:colOff>628650</xdr:colOff>
      <xdr:row>51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E9AA84-66FA-469D-9A0D-C5BC35E9E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218</xdr:row>
      <xdr:rowOff>57150</xdr:rowOff>
    </xdr:from>
    <xdr:to>
      <xdr:col>5</xdr:col>
      <xdr:colOff>561975</xdr:colOff>
      <xdr:row>222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18240B-431C-424E-9F93-CB6D2EF5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89935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177</xdr:row>
      <xdr:rowOff>57150</xdr:rowOff>
    </xdr:from>
    <xdr:to>
      <xdr:col>5</xdr:col>
      <xdr:colOff>19050</xdr:colOff>
      <xdr:row>181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2B6BB0-C426-48CF-954F-1431E90C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867977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35</xdr:row>
      <xdr:rowOff>57150</xdr:rowOff>
    </xdr:from>
    <xdr:to>
      <xdr:col>5</xdr:col>
      <xdr:colOff>276225</xdr:colOff>
      <xdr:row>39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85B9B-E973-49CA-955E-B8B1E3B7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733925"/>
          <a:ext cx="75914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144</xdr:row>
      <xdr:rowOff>57150</xdr:rowOff>
    </xdr:from>
    <xdr:to>
      <xdr:col>4</xdr:col>
      <xdr:colOff>1009651</xdr:colOff>
      <xdr:row>148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BD07C0-7154-429A-86A0-391B95BE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9650075"/>
          <a:ext cx="7715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25</xdr:row>
      <xdr:rowOff>57150</xdr:rowOff>
    </xdr:from>
    <xdr:to>
      <xdr:col>3</xdr:col>
      <xdr:colOff>276225</xdr:colOff>
      <xdr:row>29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31DC0-8116-412E-9212-5F15FF18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257550"/>
          <a:ext cx="5476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44</xdr:row>
      <xdr:rowOff>57150</xdr:rowOff>
    </xdr:from>
    <xdr:to>
      <xdr:col>3</xdr:col>
      <xdr:colOff>180975</xdr:colOff>
      <xdr:row>48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2161D2-7550-4456-9D53-018BBFE0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629275"/>
          <a:ext cx="5476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62</xdr:row>
      <xdr:rowOff>57150</xdr:rowOff>
    </xdr:from>
    <xdr:to>
      <xdr:col>8</xdr:col>
      <xdr:colOff>447675</xdr:colOff>
      <xdr:row>66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9F876-9593-467E-AB3C-55BE47F5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82010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tabSelected="1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3" t="s">
        <v>586</v>
      </c>
      <c r="B1" s="114"/>
      <c r="C1" s="66" t="s">
        <v>0</v>
      </c>
      <c r="D1" s="67">
        <v>2025</v>
      </c>
    </row>
    <row r="2" spans="1:4" ht="11.25" customHeight="1" x14ac:dyDescent="0.25">
      <c r="A2" s="115" t="s">
        <v>1</v>
      </c>
      <c r="B2" s="116"/>
      <c r="C2" s="68" t="s">
        <v>2</v>
      </c>
      <c r="D2" s="69" t="s">
        <v>587</v>
      </c>
    </row>
    <row r="3" spans="1:4" ht="11.25" customHeight="1" x14ac:dyDescent="0.25">
      <c r="A3" s="115" t="s">
        <v>629</v>
      </c>
      <c r="B3" s="116"/>
      <c r="C3" s="68" t="s">
        <v>3</v>
      </c>
      <c r="D3" s="70">
        <v>2</v>
      </c>
    </row>
    <row r="4" spans="1:4" ht="11.25" customHeight="1" x14ac:dyDescent="0.25">
      <c r="A4" s="117" t="s">
        <v>4</v>
      </c>
      <c r="B4" s="118"/>
      <c r="C4" s="71"/>
      <c r="D4" s="72"/>
    </row>
    <row r="5" spans="1:4" ht="15" customHeight="1" x14ac:dyDescent="0.25">
      <c r="A5" s="2" t="s">
        <v>5</v>
      </c>
      <c r="B5" s="98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3" t="s">
        <v>56</v>
      </c>
    </row>
    <row r="36" spans="1:2" ht="9.75" customHeight="1" x14ac:dyDescent="0.25">
      <c r="A36" s="8" t="s">
        <v>57</v>
      </c>
      <c r="B36" s="73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3" t="s">
        <v>61</v>
      </c>
    </row>
    <row r="40" spans="1:2" ht="9.75" customHeight="1" x14ac:dyDescent="0.25">
      <c r="A40" s="5"/>
      <c r="B40" s="73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1" t="s">
        <v>65</v>
      </c>
      <c r="B45" s="112"/>
    </row>
    <row r="47" spans="1:2" ht="15" customHeight="1" x14ac:dyDescent="0.25">
      <c r="A47" s="103"/>
      <c r="B47" s="103"/>
    </row>
    <row r="48" spans="1:2" ht="15" customHeight="1" x14ac:dyDescent="0.25">
      <c r="A48" s="103"/>
      <c r="B48" s="103"/>
    </row>
    <row r="49" spans="1:2" ht="15" customHeight="1" x14ac:dyDescent="0.25">
      <c r="A49" s="103"/>
      <c r="B49" s="103"/>
    </row>
    <row r="50" spans="1:2" ht="15" customHeight="1" x14ac:dyDescent="0.25">
      <c r="A50" s="103"/>
      <c r="B50" s="103"/>
    </row>
    <row r="51" spans="1:2" ht="15" customHeight="1" x14ac:dyDescent="0.25">
      <c r="A51" s="103"/>
      <c r="B51" s="103"/>
    </row>
    <row r="52" spans="1:2" ht="15" customHeight="1" x14ac:dyDescent="0.25">
      <c r="A52" s="103"/>
      <c r="B52" s="103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2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19" t="str">
        <f>'Notas a los Edos Financieros'!A1</f>
        <v>Instituto Municipal de Vivienda de León, Guanajuato (IMUVI)</v>
      </c>
      <c r="B1" s="120"/>
      <c r="C1" s="120"/>
      <c r="D1" s="81" t="s">
        <v>0</v>
      </c>
      <c r="E1" s="75">
        <f>'Notas a los Edos Financieros'!D1</f>
        <v>2025</v>
      </c>
    </row>
    <row r="2" spans="1:5" ht="11.25" customHeight="1" x14ac:dyDescent="0.25">
      <c r="A2" s="119" t="s">
        <v>66</v>
      </c>
      <c r="B2" s="120"/>
      <c r="C2" s="120"/>
      <c r="D2" s="81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'Notas a los Edos Financieros'!A3</f>
        <v>Del 1 de enero al 30 de junio de 2025</v>
      </c>
      <c r="B3" s="120"/>
      <c r="C3" s="120"/>
      <c r="D3" s="81" t="s">
        <v>3</v>
      </c>
      <c r="E3" s="75">
        <f>'Notas a los Edos Financieros'!D3</f>
        <v>2</v>
      </c>
    </row>
    <row r="4" spans="1:5" ht="11.25" customHeight="1" x14ac:dyDescent="0.25">
      <c r="A4" s="119" t="s">
        <v>4</v>
      </c>
      <c r="B4" s="120"/>
      <c r="C4" s="120"/>
      <c r="D4" s="82"/>
      <c r="E4" s="82"/>
    </row>
    <row r="5" spans="1:5" ht="9.75" customHeight="1" x14ac:dyDescent="0.25">
      <c r="A5" s="76" t="s">
        <v>67</v>
      </c>
      <c r="B5" s="77"/>
      <c r="C5" s="77"/>
      <c r="D5" s="83"/>
      <c r="E5" s="77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7" t="s">
        <v>68</v>
      </c>
      <c r="B7" s="77"/>
      <c r="C7" s="77"/>
      <c r="D7" s="83"/>
      <c r="E7" s="77"/>
    </row>
    <row r="8" spans="1:5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25">
      <c r="A9" s="18">
        <v>4000</v>
      </c>
      <c r="B9" s="19" t="s">
        <v>10</v>
      </c>
      <c r="C9" s="20">
        <f>+C10+C57+C69</f>
        <v>63670644.07</v>
      </c>
      <c r="D9" s="21"/>
      <c r="E9" s="13"/>
    </row>
    <row r="10" spans="1:5" ht="9.75" customHeight="1" x14ac:dyDescent="0.25">
      <c r="A10" s="18">
        <v>4100</v>
      </c>
      <c r="B10" s="19" t="s">
        <v>74</v>
      </c>
      <c r="C10" s="20">
        <f>+C11+C21+C27+C30+C36+C39+C48</f>
        <v>26032816.75</v>
      </c>
      <c r="D10" s="21"/>
      <c r="E10" s="13"/>
    </row>
    <row r="11" spans="1:5" ht="11.25" customHeight="1" x14ac:dyDescent="0.25">
      <c r="A11" s="18">
        <v>4110</v>
      </c>
      <c r="B11" s="19" t="s">
        <v>75</v>
      </c>
      <c r="C11" s="20">
        <f>+C12+C13+C14+C15+C16+C17+C18+C19+C20</f>
        <v>0</v>
      </c>
      <c r="D11" s="21" t="str">
        <f t="shared" ref="D11:D20" si="0">IFERROR(C11/$C$12,"")</f>
        <v/>
      </c>
      <c r="E11" s="13"/>
    </row>
    <row r="12" spans="1:5" ht="9.75" customHeight="1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20">
        <f>+C22+C23+C24+C25+C26</f>
        <v>0</v>
      </c>
      <c r="D21" s="21" t="str">
        <f t="shared" ref="D21:D26" si="1">IFERROR(C21/$C$21,"")</f>
        <v/>
      </c>
      <c r="E21" s="13"/>
    </row>
    <row r="22" spans="1:5" ht="9.75" customHeight="1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20">
        <f>+C28+C29</f>
        <v>0</v>
      </c>
      <c r="D27" s="21" t="str">
        <f t="shared" ref="D27:D29" si="2">IFERROR(C27/$C$27,"")</f>
        <v/>
      </c>
      <c r="E27" s="13"/>
    </row>
    <row r="28" spans="1:5" ht="9.75" customHeight="1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20">
        <f>+C31+C32+C33+C34+C35</f>
        <v>0</v>
      </c>
      <c r="D30" s="21" t="str">
        <f t="shared" ref="D30:D35" si="3">IFERROR(C30/$C$30,"")</f>
        <v/>
      </c>
      <c r="E30" s="13"/>
    </row>
    <row r="31" spans="1:5" ht="9.75" customHeight="1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25">
      <c r="A36" s="18">
        <v>4150</v>
      </c>
      <c r="B36" s="19" t="s">
        <v>100</v>
      </c>
      <c r="C36" s="20">
        <f>+C37+C38</f>
        <v>11035410.48</v>
      </c>
      <c r="D36" s="21">
        <f t="shared" ref="D36:D38" si="4">IFERROR(C36/$C$36,"")</f>
        <v>1</v>
      </c>
      <c r="E36" s="13"/>
    </row>
    <row r="37" spans="1:5" ht="23.25" customHeight="1" x14ac:dyDescent="0.25">
      <c r="A37" s="22">
        <v>4151</v>
      </c>
      <c r="B37" s="1" t="s">
        <v>100</v>
      </c>
      <c r="C37" s="23">
        <v>11035410.48</v>
      </c>
      <c r="D37" s="21">
        <f t="shared" si="4"/>
        <v>1</v>
      </c>
      <c r="E37" s="108" t="s">
        <v>590</v>
      </c>
    </row>
    <row r="38" spans="1:5" ht="9.75" customHeight="1" x14ac:dyDescent="0.25">
      <c r="A38" s="22">
        <v>4154</v>
      </c>
      <c r="B38" s="24" t="s">
        <v>101</v>
      </c>
      <c r="C38" s="23">
        <v>0</v>
      </c>
      <c r="D38" s="21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20">
        <f>+C40+C41+C42+C43+C44+C45+C46+C47</f>
        <v>0</v>
      </c>
      <c r="D39" s="21" t="str">
        <f t="shared" ref="D39:D47" si="5">IFERROR(C39/$C$39,"")</f>
        <v/>
      </c>
      <c r="E39" s="13"/>
    </row>
    <row r="40" spans="1:5" ht="9.75" customHeight="1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25">
      <c r="A48" s="18">
        <v>4170</v>
      </c>
      <c r="B48" s="19" t="s">
        <v>111</v>
      </c>
      <c r="C48" s="20">
        <f>+C49+C50+C51+C52+C53+C54+C55+C56</f>
        <v>14997406.27</v>
      </c>
      <c r="D48" s="21">
        <f t="shared" ref="D48:D56" si="6">IFERROR(C48/$C$48,"")</f>
        <v>1</v>
      </c>
      <c r="E48" s="13"/>
    </row>
    <row r="49" spans="1:5" ht="9.75" customHeight="1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ht="9.75" customHeight="1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68.25" customHeight="1" x14ac:dyDescent="0.25">
      <c r="A51" s="22">
        <v>4173</v>
      </c>
      <c r="B51" s="24" t="s">
        <v>114</v>
      </c>
      <c r="C51" s="23">
        <v>14997406.27</v>
      </c>
      <c r="D51" s="21">
        <f t="shared" si="6"/>
        <v>1</v>
      </c>
      <c r="E51" s="108" t="s">
        <v>591</v>
      </c>
    </row>
    <row r="52" spans="1:5" ht="9.75" customHeight="1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9.75" customHeight="1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9.75" customHeight="1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9.75" customHeight="1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9.75" customHeight="1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9.75" customHeight="1" x14ac:dyDescent="0.25">
      <c r="A57" s="18">
        <v>4200</v>
      </c>
      <c r="B57" s="25" t="s">
        <v>120</v>
      </c>
      <c r="C57" s="20">
        <f>+C58+C64</f>
        <v>37068055.020000003</v>
      </c>
      <c r="D57" s="21"/>
      <c r="E57" s="13"/>
    </row>
    <row r="58" spans="1:5" ht="9.75" customHeight="1" x14ac:dyDescent="0.25">
      <c r="A58" s="18">
        <v>4210</v>
      </c>
      <c r="B58" s="25" t="s">
        <v>121</v>
      </c>
      <c r="C58" s="20">
        <f>+C59+C60+C61+C62+C63</f>
        <v>0</v>
      </c>
      <c r="D58" s="21" t="str">
        <f t="shared" ref="D58:D63" si="7">IFERROR(C58/$C$58,"")</f>
        <v/>
      </c>
      <c r="E58" s="13"/>
    </row>
    <row r="59" spans="1:5" ht="9.75" customHeight="1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ht="9.75" customHeight="1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ht="9.75" customHeight="1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ht="9.75" customHeight="1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ht="9.75" customHeight="1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ht="9.75" customHeight="1" x14ac:dyDescent="0.25">
      <c r="A64" s="18">
        <v>4220</v>
      </c>
      <c r="B64" s="19" t="s">
        <v>127</v>
      </c>
      <c r="C64" s="20">
        <f>+C65+C66+C67+C68</f>
        <v>37068055.020000003</v>
      </c>
      <c r="D64" s="21">
        <f t="shared" ref="D64:D68" si="8">IFERROR(C64/$C$64,"")</f>
        <v>1</v>
      </c>
      <c r="E64" s="13"/>
    </row>
    <row r="65" spans="1:5" ht="34.5" customHeight="1" x14ac:dyDescent="0.25">
      <c r="A65" s="22">
        <v>4221</v>
      </c>
      <c r="B65" s="1" t="s">
        <v>128</v>
      </c>
      <c r="C65" s="23">
        <v>37068055.020000003</v>
      </c>
      <c r="D65" s="21">
        <f t="shared" si="8"/>
        <v>1</v>
      </c>
      <c r="E65" s="108" t="s">
        <v>592</v>
      </c>
    </row>
    <row r="66" spans="1:5" ht="9.75" customHeight="1" x14ac:dyDescent="0.25">
      <c r="A66" s="22">
        <v>4223</v>
      </c>
      <c r="B66" s="1" t="s">
        <v>129</v>
      </c>
      <c r="C66" s="23">
        <v>0</v>
      </c>
      <c r="D66" s="21">
        <f t="shared" si="8"/>
        <v>0</v>
      </c>
      <c r="E66" s="13"/>
    </row>
    <row r="67" spans="1:5" ht="9.75" customHeight="1" x14ac:dyDescent="0.25">
      <c r="A67" s="22">
        <v>4225</v>
      </c>
      <c r="B67" s="1" t="s">
        <v>130</v>
      </c>
      <c r="C67" s="23">
        <v>0</v>
      </c>
      <c r="D67" s="21">
        <f t="shared" si="8"/>
        <v>0</v>
      </c>
      <c r="E67" s="13"/>
    </row>
    <row r="68" spans="1:5" ht="9.75" customHeight="1" x14ac:dyDescent="0.25">
      <c r="A68" s="22">
        <v>4227</v>
      </c>
      <c r="B68" s="1" t="s">
        <v>131</v>
      </c>
      <c r="C68" s="23">
        <v>0</v>
      </c>
      <c r="D68" s="21">
        <f t="shared" si="8"/>
        <v>0</v>
      </c>
      <c r="E68" s="13"/>
    </row>
    <row r="69" spans="1:5" ht="9.75" customHeight="1" x14ac:dyDescent="0.25">
      <c r="A69" s="26">
        <v>4300</v>
      </c>
      <c r="B69" s="19" t="s">
        <v>132</v>
      </c>
      <c r="C69" s="20">
        <f>+C70+C73+C79+C81+C83</f>
        <v>569772.30000000005</v>
      </c>
      <c r="D69" s="21"/>
      <c r="E69" s="1"/>
    </row>
    <row r="70" spans="1:5" ht="9.75" customHeight="1" x14ac:dyDescent="0.25">
      <c r="A70" s="26">
        <v>4310</v>
      </c>
      <c r="B70" s="19" t="s">
        <v>133</v>
      </c>
      <c r="C70" s="20">
        <f>+C71+C72</f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136</v>
      </c>
      <c r="C73" s="20">
        <f>+C74+C75+C76+C77+C78</f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142</v>
      </c>
      <c r="C79" s="20">
        <f>+C80</f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143</v>
      </c>
      <c r="C81" s="20">
        <f>+C82</f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144</v>
      </c>
      <c r="C83" s="20">
        <f>+C84+C85+C86+C87+C88+C89+C90</f>
        <v>569772.30000000005</v>
      </c>
      <c r="D83" s="21">
        <f t="shared" ref="D83:D90" si="13">IFERROR(C83/$C$83,"")</f>
        <v>1</v>
      </c>
      <c r="E83" s="1"/>
    </row>
    <row r="84" spans="1:5" ht="9.75" customHeight="1" x14ac:dyDescent="0.25">
      <c r="A84" s="16">
        <v>4392</v>
      </c>
      <c r="B84" s="1" t="s">
        <v>145</v>
      </c>
      <c r="C84" s="23">
        <v>0</v>
      </c>
      <c r="D84" s="21">
        <f t="shared" si="13"/>
        <v>0</v>
      </c>
      <c r="E84" s="1"/>
    </row>
    <row r="85" spans="1:5" ht="9.75" customHeight="1" x14ac:dyDescent="0.25">
      <c r="A85" s="16">
        <v>4393</v>
      </c>
      <c r="B85" s="1" t="s">
        <v>146</v>
      </c>
      <c r="C85" s="23">
        <v>0</v>
      </c>
      <c r="D85" s="21">
        <f t="shared" si="13"/>
        <v>0</v>
      </c>
      <c r="E85" s="1"/>
    </row>
    <row r="86" spans="1:5" ht="9.75" customHeight="1" x14ac:dyDescent="0.25">
      <c r="A86" s="16">
        <v>4394</v>
      </c>
      <c r="B86" s="1" t="s">
        <v>147</v>
      </c>
      <c r="C86" s="23">
        <v>0</v>
      </c>
      <c r="D86" s="21">
        <f t="shared" si="13"/>
        <v>0</v>
      </c>
      <c r="E86" s="1"/>
    </row>
    <row r="87" spans="1:5" ht="9.75" customHeight="1" x14ac:dyDescent="0.25">
      <c r="A87" s="16">
        <v>4395</v>
      </c>
      <c r="B87" s="1" t="s">
        <v>148</v>
      </c>
      <c r="C87" s="23">
        <v>0</v>
      </c>
      <c r="D87" s="21">
        <f t="shared" si="13"/>
        <v>0</v>
      </c>
      <c r="E87" s="1"/>
    </row>
    <row r="88" spans="1:5" ht="9.75" customHeight="1" x14ac:dyDescent="0.25">
      <c r="A88" s="16">
        <v>4396</v>
      </c>
      <c r="B88" s="1" t="s">
        <v>149</v>
      </c>
      <c r="C88" s="23">
        <v>0</v>
      </c>
      <c r="D88" s="21">
        <f t="shared" si="13"/>
        <v>0</v>
      </c>
      <c r="E88" s="1"/>
    </row>
    <row r="89" spans="1:5" ht="9.75" customHeight="1" x14ac:dyDescent="0.25">
      <c r="A89" s="16">
        <v>4397</v>
      </c>
      <c r="B89" s="1" t="s">
        <v>150</v>
      </c>
      <c r="C89" s="23">
        <v>0</v>
      </c>
      <c r="D89" s="21">
        <f t="shared" si="13"/>
        <v>0</v>
      </c>
      <c r="E89" s="1"/>
    </row>
    <row r="90" spans="1:5" ht="45.75" customHeight="1" x14ac:dyDescent="0.25">
      <c r="A90" s="16">
        <v>4399</v>
      </c>
      <c r="B90" s="1" t="s">
        <v>144</v>
      </c>
      <c r="C90" s="23">
        <v>569772.30000000005</v>
      </c>
      <c r="D90" s="21">
        <f t="shared" si="13"/>
        <v>1</v>
      </c>
      <c r="E90" s="108" t="s">
        <v>593</v>
      </c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7" t="s">
        <v>151</v>
      </c>
      <c r="B92" s="77"/>
      <c r="C92" s="77"/>
      <c r="D92" s="83"/>
      <c r="E92" s="77"/>
    </row>
    <row r="93" spans="1:5" ht="9.75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9.75" customHeight="1" x14ac:dyDescent="0.25">
      <c r="A94" s="26">
        <v>5000</v>
      </c>
      <c r="B94" s="19" t="s">
        <v>12</v>
      </c>
      <c r="C94" s="20">
        <f>+C95+C123+C156+C166+C181+C210</f>
        <v>36985444.280000001</v>
      </c>
      <c r="D94" s="21"/>
      <c r="E94" s="1"/>
    </row>
    <row r="95" spans="1:5" ht="9.75" customHeight="1" x14ac:dyDescent="0.25">
      <c r="A95" s="26">
        <v>5100</v>
      </c>
      <c r="B95" s="19" t="s">
        <v>152</v>
      </c>
      <c r="C95" s="20">
        <f>+C96+C103+C113</f>
        <v>31777778.91</v>
      </c>
      <c r="D95" s="21"/>
      <c r="E95" s="1"/>
    </row>
    <row r="96" spans="1:5" ht="9.75" customHeight="1" x14ac:dyDescent="0.25">
      <c r="A96" s="26">
        <v>5110</v>
      </c>
      <c r="B96" s="19" t="s">
        <v>153</v>
      </c>
      <c r="C96" s="20">
        <f>+C97+C98+C99+C100+C101+C102</f>
        <v>26138560.48</v>
      </c>
      <c r="D96" s="21">
        <f t="shared" ref="D96:D102" si="14">IFERROR(C96/$C$96,"")</f>
        <v>1</v>
      </c>
      <c r="E96" s="1"/>
    </row>
    <row r="97" spans="1:5" ht="9.75" customHeight="1" x14ac:dyDescent="0.25">
      <c r="A97" s="16">
        <v>5111</v>
      </c>
      <c r="B97" s="1" t="s">
        <v>154</v>
      </c>
      <c r="C97" s="23">
        <v>14495611.869999999</v>
      </c>
      <c r="D97" s="21">
        <f t="shared" si="14"/>
        <v>0.554568101831444</v>
      </c>
      <c r="E97" s="108" t="s">
        <v>594</v>
      </c>
    </row>
    <row r="98" spans="1:5" ht="9.75" customHeight="1" x14ac:dyDescent="0.25">
      <c r="A98" s="16">
        <v>5112</v>
      </c>
      <c r="B98" s="1" t="s">
        <v>155</v>
      </c>
      <c r="C98" s="23">
        <v>477712.31</v>
      </c>
      <c r="D98" s="21">
        <f t="shared" si="14"/>
        <v>1.827615221448492E-2</v>
      </c>
      <c r="E98" s="1"/>
    </row>
    <row r="99" spans="1:5" ht="9.75" customHeight="1" x14ac:dyDescent="0.25">
      <c r="A99" s="16">
        <v>5113</v>
      </c>
      <c r="B99" s="1" t="s">
        <v>156</v>
      </c>
      <c r="C99" s="23">
        <v>1205998.92</v>
      </c>
      <c r="D99" s="21">
        <f t="shared" si="14"/>
        <v>4.613868927184317E-2</v>
      </c>
      <c r="E99" s="1"/>
    </row>
    <row r="100" spans="1:5" ht="23.25" customHeight="1" x14ac:dyDescent="0.25">
      <c r="A100" s="16">
        <v>5114</v>
      </c>
      <c r="B100" s="1" t="s">
        <v>157</v>
      </c>
      <c r="C100" s="23">
        <v>3618783.52</v>
      </c>
      <c r="D100" s="21">
        <f t="shared" si="14"/>
        <v>0.13844616740730323</v>
      </c>
      <c r="E100" s="108" t="s">
        <v>595</v>
      </c>
    </row>
    <row r="101" spans="1:5" ht="23.25" customHeight="1" x14ac:dyDescent="0.25">
      <c r="A101" s="16">
        <v>5115</v>
      </c>
      <c r="B101" s="1" t="s">
        <v>158</v>
      </c>
      <c r="C101" s="23">
        <v>6340453.8600000003</v>
      </c>
      <c r="D101" s="21">
        <f t="shared" si="14"/>
        <v>0.24257088927492459</v>
      </c>
      <c r="E101" s="108" t="s">
        <v>596</v>
      </c>
    </row>
    <row r="102" spans="1:5" ht="9.75" customHeight="1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ht="9.75" customHeight="1" x14ac:dyDescent="0.25">
      <c r="A103" s="26">
        <v>5120</v>
      </c>
      <c r="B103" s="19" t="s">
        <v>160</v>
      </c>
      <c r="C103" s="20">
        <f>+C104+C105+C106+C107+C108+C109+C110+C111+C112</f>
        <v>544691.29</v>
      </c>
      <c r="D103" s="21">
        <f t="shared" ref="D103:D112" si="15">IFERROR(C103/$C$103,"")</f>
        <v>1</v>
      </c>
      <c r="E103" s="1"/>
    </row>
    <row r="104" spans="1:5" ht="23.25" customHeight="1" x14ac:dyDescent="0.25">
      <c r="A104" s="16">
        <v>5121</v>
      </c>
      <c r="B104" s="1" t="s">
        <v>161</v>
      </c>
      <c r="C104" s="23">
        <v>248583.4</v>
      </c>
      <c r="D104" s="21">
        <f t="shared" si="15"/>
        <v>0.4563748394067399</v>
      </c>
      <c r="E104" s="108" t="s">
        <v>597</v>
      </c>
    </row>
    <row r="105" spans="1:5" ht="9.75" customHeight="1" x14ac:dyDescent="0.25">
      <c r="A105" s="16">
        <v>5122</v>
      </c>
      <c r="B105" s="1" t="s">
        <v>162</v>
      </c>
      <c r="C105" s="23">
        <v>10536.1</v>
      </c>
      <c r="D105" s="21">
        <f t="shared" si="15"/>
        <v>1.9343250375822973E-2</v>
      </c>
      <c r="E105" s="1"/>
    </row>
    <row r="106" spans="1:5" ht="9.75" customHeight="1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ht="23.25" customHeight="1" x14ac:dyDescent="0.25">
      <c r="A107" s="16">
        <v>5124</v>
      </c>
      <c r="B107" s="1" t="s">
        <v>164</v>
      </c>
      <c r="C107" s="23">
        <v>46201.77</v>
      </c>
      <c r="D107" s="21">
        <f t="shared" si="15"/>
        <v>8.4821936477082263E-2</v>
      </c>
      <c r="E107" s="108" t="s">
        <v>598</v>
      </c>
    </row>
    <row r="108" spans="1:5" ht="9.75" customHeight="1" x14ac:dyDescent="0.25">
      <c r="A108" s="16">
        <v>5125</v>
      </c>
      <c r="B108" s="1" t="s">
        <v>165</v>
      </c>
      <c r="C108" s="23">
        <v>2241.5</v>
      </c>
      <c r="D108" s="21">
        <f t="shared" si="15"/>
        <v>4.1151750379559027E-3</v>
      </c>
      <c r="E108" s="1"/>
    </row>
    <row r="109" spans="1:5" ht="9.75" customHeight="1" x14ac:dyDescent="0.25">
      <c r="A109" s="16">
        <v>5126</v>
      </c>
      <c r="B109" s="1" t="s">
        <v>166</v>
      </c>
      <c r="C109" s="23">
        <v>1931.55</v>
      </c>
      <c r="D109" s="21">
        <f t="shared" si="15"/>
        <v>3.5461371155760539E-3</v>
      </c>
      <c r="E109" s="1"/>
    </row>
    <row r="110" spans="1:5" ht="9.75" customHeight="1" x14ac:dyDescent="0.25">
      <c r="A110" s="16">
        <v>5127</v>
      </c>
      <c r="B110" s="1" t="s">
        <v>167</v>
      </c>
      <c r="C110" s="23">
        <v>141931.56</v>
      </c>
      <c r="D110" s="21">
        <f t="shared" si="15"/>
        <v>0.26057247950485857</v>
      </c>
      <c r="E110" s="1"/>
    </row>
    <row r="111" spans="1:5" ht="9.75" customHeight="1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ht="45.75" customHeight="1" x14ac:dyDescent="0.25">
      <c r="A112" s="16">
        <v>5129</v>
      </c>
      <c r="B112" s="1" t="s">
        <v>169</v>
      </c>
      <c r="C112" s="23">
        <v>93265.41</v>
      </c>
      <c r="D112" s="21">
        <f t="shared" si="15"/>
        <v>0.17122618208196425</v>
      </c>
      <c r="E112" s="108" t="s">
        <v>599</v>
      </c>
    </row>
    <row r="113" spans="1:5" ht="9.75" customHeight="1" x14ac:dyDescent="0.25">
      <c r="A113" s="26">
        <v>5130</v>
      </c>
      <c r="B113" s="19" t="s">
        <v>170</v>
      </c>
      <c r="C113" s="20">
        <f>+C114+C115+C116+C117+C118+C119+C120+C121+C122</f>
        <v>5094527.1400000006</v>
      </c>
      <c r="D113" s="21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23">
        <v>343576.56</v>
      </c>
      <c r="D114" s="21">
        <f t="shared" si="16"/>
        <v>6.7440323813840741E-2</v>
      </c>
      <c r="E114" s="1"/>
    </row>
    <row r="115" spans="1:5" ht="9.75" customHeight="1" x14ac:dyDescent="0.25">
      <c r="A115" s="16">
        <v>5132</v>
      </c>
      <c r="B115" s="1" t="s">
        <v>172</v>
      </c>
      <c r="C115" s="23">
        <v>225419.56</v>
      </c>
      <c r="D115" s="21">
        <f t="shared" si="16"/>
        <v>4.4247396039978695E-2</v>
      </c>
      <c r="E115" s="1"/>
    </row>
    <row r="116" spans="1:5" ht="45.75" customHeight="1" x14ac:dyDescent="0.25">
      <c r="A116" s="16">
        <v>5133</v>
      </c>
      <c r="B116" s="1" t="s">
        <v>173</v>
      </c>
      <c r="C116" s="23">
        <v>1815229.29</v>
      </c>
      <c r="D116" s="21">
        <f t="shared" si="16"/>
        <v>0.35630967116606621</v>
      </c>
      <c r="E116" s="108" t="s">
        <v>600</v>
      </c>
    </row>
    <row r="117" spans="1:5" ht="45.75" customHeight="1" x14ac:dyDescent="0.25">
      <c r="A117" s="16">
        <v>5134</v>
      </c>
      <c r="B117" s="1" t="s">
        <v>174</v>
      </c>
      <c r="C117" s="23">
        <v>1021798.37</v>
      </c>
      <c r="D117" s="21">
        <f t="shared" si="16"/>
        <v>0.2005678528979237</v>
      </c>
      <c r="E117" s="108" t="s">
        <v>601</v>
      </c>
    </row>
    <row r="118" spans="1:5" ht="9.75" customHeight="1" x14ac:dyDescent="0.25">
      <c r="A118" s="16">
        <v>5135</v>
      </c>
      <c r="B118" s="1" t="s">
        <v>175</v>
      </c>
      <c r="C118" s="23">
        <v>773522.26</v>
      </c>
      <c r="D118" s="21">
        <f t="shared" si="16"/>
        <v>0.15183396588991377</v>
      </c>
      <c r="E118" s="1"/>
    </row>
    <row r="119" spans="1:5" ht="9.75" customHeight="1" x14ac:dyDescent="0.25">
      <c r="A119" s="16">
        <v>5136</v>
      </c>
      <c r="B119" s="1" t="s">
        <v>176</v>
      </c>
      <c r="C119" s="23">
        <v>207551.8</v>
      </c>
      <c r="D119" s="21">
        <f t="shared" si="16"/>
        <v>4.0740150026956176E-2</v>
      </c>
      <c r="E119" s="1"/>
    </row>
    <row r="120" spans="1:5" ht="9.75" customHeight="1" x14ac:dyDescent="0.25">
      <c r="A120" s="16">
        <v>5137</v>
      </c>
      <c r="B120" s="1" t="s">
        <v>177</v>
      </c>
      <c r="C120" s="23">
        <v>3521</v>
      </c>
      <c r="D120" s="21">
        <f t="shared" si="16"/>
        <v>6.9113381934010067E-4</v>
      </c>
      <c r="E120" s="1"/>
    </row>
    <row r="121" spans="1:5" ht="9.75" customHeight="1" x14ac:dyDescent="0.25">
      <c r="A121" s="16">
        <v>5138</v>
      </c>
      <c r="B121" s="1" t="s">
        <v>178</v>
      </c>
      <c r="C121" s="23">
        <v>75280.03</v>
      </c>
      <c r="D121" s="21">
        <f t="shared" si="16"/>
        <v>1.4776647161016005E-2</v>
      </c>
      <c r="E121" s="1"/>
    </row>
    <row r="122" spans="1:5" ht="9.75" customHeight="1" x14ac:dyDescent="0.25">
      <c r="A122" s="16">
        <v>5139</v>
      </c>
      <c r="B122" s="1" t="s">
        <v>179</v>
      </c>
      <c r="C122" s="23">
        <v>628628.27</v>
      </c>
      <c r="D122" s="21">
        <f t="shared" si="16"/>
        <v>0.12339285918496451</v>
      </c>
      <c r="E122" s="1"/>
    </row>
    <row r="123" spans="1:5" ht="9.75" customHeight="1" x14ac:dyDescent="0.25">
      <c r="A123" s="26">
        <v>5200</v>
      </c>
      <c r="B123" s="19" t="s">
        <v>180</v>
      </c>
      <c r="C123" s="20">
        <f>+C124+C127+C130+C133+C138+C142+C145+C147+C153</f>
        <v>45802.6</v>
      </c>
      <c r="D123" s="21"/>
      <c r="E123" s="1"/>
    </row>
    <row r="124" spans="1:5" ht="9.75" customHeight="1" x14ac:dyDescent="0.25">
      <c r="A124" s="26">
        <v>5210</v>
      </c>
      <c r="B124" s="19" t="s">
        <v>181</v>
      </c>
      <c r="C124" s="20">
        <f>+C125+C126</f>
        <v>0</v>
      </c>
      <c r="D124" s="21" t="str">
        <f t="shared" ref="D124:D126" si="17">IFERROR(C124/$C$124,"")</f>
        <v/>
      </c>
      <c r="E124" s="1"/>
    </row>
    <row r="125" spans="1:5" ht="9.75" customHeight="1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ht="9.75" customHeight="1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ht="9.75" customHeight="1" x14ac:dyDescent="0.25">
      <c r="A127" s="26">
        <v>5220</v>
      </c>
      <c r="B127" s="19" t="s">
        <v>184</v>
      </c>
      <c r="C127" s="20">
        <f>+C128+C129</f>
        <v>0</v>
      </c>
      <c r="D127" s="21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ht="9.75" customHeight="1" x14ac:dyDescent="0.25">
      <c r="A130" s="26">
        <v>5230</v>
      </c>
      <c r="B130" s="19" t="s">
        <v>129</v>
      </c>
      <c r="C130" s="20">
        <f>+C131+C132</f>
        <v>0</v>
      </c>
      <c r="D130" s="21" t="str">
        <f t="shared" ref="D130:D132" si="19">IFERROR(C130/$C$130,"")</f>
        <v/>
      </c>
      <c r="E130" s="1"/>
    </row>
    <row r="131" spans="1:5" ht="9.75" customHeight="1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ht="9.75" customHeight="1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ht="9.75" customHeight="1" x14ac:dyDescent="0.25">
      <c r="A133" s="26">
        <v>5240</v>
      </c>
      <c r="B133" s="19" t="s">
        <v>189</v>
      </c>
      <c r="C133" s="20">
        <f>+C134+C135+C136+C137</f>
        <v>45802.6</v>
      </c>
      <c r="D133" s="21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23">
        <v>0</v>
      </c>
      <c r="D134" s="21">
        <f t="shared" si="20"/>
        <v>0</v>
      </c>
      <c r="E134" s="1"/>
    </row>
    <row r="135" spans="1:5" ht="9.75" customHeight="1" x14ac:dyDescent="0.25">
      <c r="A135" s="16">
        <v>5242</v>
      </c>
      <c r="B135" s="1" t="s">
        <v>191</v>
      </c>
      <c r="C135" s="23">
        <v>0</v>
      </c>
      <c r="D135" s="21">
        <f t="shared" si="20"/>
        <v>0</v>
      </c>
      <c r="E135" s="1"/>
    </row>
    <row r="136" spans="1:5" ht="9.75" customHeight="1" x14ac:dyDescent="0.25">
      <c r="A136" s="16">
        <v>5243</v>
      </c>
      <c r="B136" s="1" t="s">
        <v>192</v>
      </c>
      <c r="C136" s="23">
        <v>0</v>
      </c>
      <c r="D136" s="21">
        <f t="shared" si="20"/>
        <v>0</v>
      </c>
      <c r="E136" s="1"/>
    </row>
    <row r="137" spans="1:5" ht="45.75" customHeight="1" x14ac:dyDescent="0.25">
      <c r="A137" s="16">
        <v>5244</v>
      </c>
      <c r="B137" s="1" t="s">
        <v>193</v>
      </c>
      <c r="C137" s="23">
        <v>45802.6</v>
      </c>
      <c r="D137" s="21">
        <f t="shared" si="20"/>
        <v>1</v>
      </c>
      <c r="E137" s="108" t="s">
        <v>602</v>
      </c>
    </row>
    <row r="138" spans="1:5" ht="9.75" customHeight="1" x14ac:dyDescent="0.25">
      <c r="A138" s="26">
        <v>5250</v>
      </c>
      <c r="B138" s="19" t="s">
        <v>130</v>
      </c>
      <c r="C138" s="20">
        <f>+C139+C140+C141</f>
        <v>0</v>
      </c>
      <c r="D138" s="21" t="str">
        <f t="shared" ref="D138:D141" si="21">IFERROR(C138/$C$138,"")</f>
        <v/>
      </c>
      <c r="E138" s="1"/>
    </row>
    <row r="139" spans="1:5" ht="9.75" customHeight="1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ht="9.75" customHeight="1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ht="9.75" customHeight="1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ht="9.75" customHeight="1" x14ac:dyDescent="0.25">
      <c r="A142" s="26">
        <v>5260</v>
      </c>
      <c r="B142" s="19" t="s">
        <v>197</v>
      </c>
      <c r="C142" s="20">
        <f>+C143+C144</f>
        <v>0</v>
      </c>
      <c r="D142" s="21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25">
      <c r="A145" s="26">
        <v>5270</v>
      </c>
      <c r="B145" s="19" t="s">
        <v>200</v>
      </c>
      <c r="C145" s="20">
        <f>+C146</f>
        <v>0</v>
      </c>
      <c r="D145" s="21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25">
      <c r="A147" s="26">
        <v>5280</v>
      </c>
      <c r="B147" s="19" t="s">
        <v>202</v>
      </c>
      <c r="C147" s="20">
        <f>+C148+C149+C150+C151+C152</f>
        <v>0</v>
      </c>
      <c r="D147" s="21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25">
      <c r="A153" s="26">
        <v>5290</v>
      </c>
      <c r="B153" s="19" t="s">
        <v>208</v>
      </c>
      <c r="C153" s="20">
        <f>+C154+C155</f>
        <v>0</v>
      </c>
      <c r="D153" s="21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25">
      <c r="A156" s="26">
        <v>5300</v>
      </c>
      <c r="B156" s="19" t="s">
        <v>211</v>
      </c>
      <c r="C156" s="20">
        <f>+C157+C160+C163</f>
        <v>0</v>
      </c>
      <c r="D156" s="21"/>
      <c r="E156" s="1"/>
    </row>
    <row r="157" spans="1:5" ht="9.75" customHeight="1" x14ac:dyDescent="0.25">
      <c r="A157" s="26">
        <v>5310</v>
      </c>
      <c r="B157" s="19" t="s">
        <v>122</v>
      </c>
      <c r="C157" s="20">
        <f>+C158+C159</f>
        <v>0</v>
      </c>
      <c r="D157" s="21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25">
      <c r="A160" s="26">
        <v>5320</v>
      </c>
      <c r="B160" s="19" t="s">
        <v>123</v>
      </c>
      <c r="C160" s="20">
        <f>+C161+C162</f>
        <v>0</v>
      </c>
      <c r="D160" s="21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25">
      <c r="A163" s="26">
        <v>5330</v>
      </c>
      <c r="B163" s="19" t="s">
        <v>124</v>
      </c>
      <c r="C163" s="20">
        <f>+C164+C165</f>
        <v>0</v>
      </c>
      <c r="D163" s="21" t="str">
        <f t="shared" ref="D163:D165" si="28">IFERROR(C163/$C$163,"")</f>
        <v/>
      </c>
      <c r="E163" s="1"/>
    </row>
    <row r="164" spans="1:5" ht="9.75" customHeight="1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25">
      <c r="A166" s="26">
        <v>5400</v>
      </c>
      <c r="B166" s="19" t="s">
        <v>218</v>
      </c>
      <c r="C166" s="20">
        <f>+C167+C170+C173+C176+C178</f>
        <v>0</v>
      </c>
      <c r="D166" s="21"/>
      <c r="E166" s="1"/>
    </row>
    <row r="167" spans="1:5" ht="9.75" customHeight="1" x14ac:dyDescent="0.25">
      <c r="A167" s="26">
        <v>5410</v>
      </c>
      <c r="B167" s="19" t="s">
        <v>219</v>
      </c>
      <c r="C167" s="20">
        <f>+C168+C169</f>
        <v>0</v>
      </c>
      <c r="D167" s="21" t="str">
        <f t="shared" ref="D167:D169" si="29">IFERROR(C167/$C$167,"")</f>
        <v/>
      </c>
      <c r="E167" s="1"/>
    </row>
    <row r="168" spans="1:5" ht="9.75" customHeight="1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25">
      <c r="A170" s="26">
        <v>5420</v>
      </c>
      <c r="B170" s="19" t="s">
        <v>222</v>
      </c>
      <c r="C170" s="20">
        <f>+C171+C172</f>
        <v>0</v>
      </c>
      <c r="D170" s="21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25">
      <c r="A173" s="26">
        <v>5430</v>
      </c>
      <c r="B173" s="19" t="s">
        <v>225</v>
      </c>
      <c r="C173" s="20">
        <f>+C174+C175</f>
        <v>0</v>
      </c>
      <c r="D173" s="21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25">
      <c r="A176" s="26">
        <v>5440</v>
      </c>
      <c r="B176" s="19" t="s">
        <v>228</v>
      </c>
      <c r="C176" s="20">
        <f>+C177</f>
        <v>0</v>
      </c>
      <c r="D176" s="21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25">
      <c r="A178" s="26">
        <v>5450</v>
      </c>
      <c r="B178" s="19" t="s">
        <v>229</v>
      </c>
      <c r="C178" s="20">
        <f>+C179+C180</f>
        <v>0</v>
      </c>
      <c r="D178" s="21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25">
      <c r="A181" s="26">
        <v>5500</v>
      </c>
      <c r="B181" s="19" t="s">
        <v>232</v>
      </c>
      <c r="C181" s="20">
        <f>+C182+C191+C194+C200</f>
        <v>5161862.7700000005</v>
      </c>
      <c r="D181" s="21"/>
      <c r="E181" s="1"/>
    </row>
    <row r="182" spans="1:5" ht="9.75" customHeight="1" x14ac:dyDescent="0.25">
      <c r="A182" s="26">
        <v>5510</v>
      </c>
      <c r="B182" s="19" t="s">
        <v>233</v>
      </c>
      <c r="C182" s="20">
        <f>+C183+C184+C185+C186+C187+C188+C189+C190</f>
        <v>1879757</v>
      </c>
      <c r="D182" s="21">
        <f t="shared" ref="D182:D190" si="34">IFERROR(C182/$C$182,"")</f>
        <v>1</v>
      </c>
      <c r="E182" s="1"/>
    </row>
    <row r="183" spans="1:5" ht="9.75" customHeight="1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ht="23.25" customHeight="1" x14ac:dyDescent="0.25">
      <c r="A185" s="16">
        <v>5513</v>
      </c>
      <c r="B185" s="1" t="s">
        <v>236</v>
      </c>
      <c r="C185" s="23">
        <v>943253.35</v>
      </c>
      <c r="D185" s="21">
        <f t="shared" si="34"/>
        <v>0.50179536503920452</v>
      </c>
      <c r="E185" s="108" t="s">
        <v>603</v>
      </c>
    </row>
    <row r="186" spans="1:5" ht="9.75" customHeight="1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08"/>
    </row>
    <row r="187" spans="1:5" ht="34.5" customHeight="1" x14ac:dyDescent="0.25">
      <c r="A187" s="16">
        <v>5515</v>
      </c>
      <c r="B187" s="1" t="s">
        <v>238</v>
      </c>
      <c r="C187" s="23">
        <v>769516.85</v>
      </c>
      <c r="D187" s="21">
        <f t="shared" si="34"/>
        <v>0.40937038670423886</v>
      </c>
      <c r="E187" s="108" t="s">
        <v>604</v>
      </c>
    </row>
    <row r="188" spans="1:5" ht="9.75" customHeight="1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08"/>
    </row>
    <row r="189" spans="1:5" ht="34.5" customHeight="1" x14ac:dyDescent="0.25">
      <c r="A189" s="16">
        <v>5517</v>
      </c>
      <c r="B189" s="1" t="s">
        <v>240</v>
      </c>
      <c r="C189" s="23">
        <v>166986.79999999999</v>
      </c>
      <c r="D189" s="21">
        <f t="shared" si="34"/>
        <v>8.8834248256556558E-2</v>
      </c>
      <c r="E189" s="108" t="s">
        <v>606</v>
      </c>
    </row>
    <row r="190" spans="1:5" ht="9.75" customHeight="1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08"/>
    </row>
    <row r="191" spans="1:5" ht="9.75" customHeight="1" x14ac:dyDescent="0.25">
      <c r="A191" s="26">
        <v>5520</v>
      </c>
      <c r="B191" s="19" t="s">
        <v>242</v>
      </c>
      <c r="C191" s="20">
        <f>+C192+C193</f>
        <v>0</v>
      </c>
      <c r="D191" s="21" t="str">
        <f t="shared" ref="D191:D193" si="35">IFERROR(C191/$C$191,"")</f>
        <v/>
      </c>
      <c r="E191" s="108"/>
    </row>
    <row r="192" spans="1:5" ht="9.75" customHeight="1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08"/>
    </row>
    <row r="193" spans="1:5" ht="9.75" customHeight="1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08"/>
    </row>
    <row r="194" spans="1:5" ht="9.75" customHeight="1" x14ac:dyDescent="0.25">
      <c r="A194" s="26">
        <v>5530</v>
      </c>
      <c r="B194" s="19" t="s">
        <v>245</v>
      </c>
      <c r="C194" s="20">
        <f>+C195+C196+C197+C198+C199</f>
        <v>2941605.81</v>
      </c>
      <c r="D194" s="21">
        <f t="shared" ref="D194:D199" si="36">IFERROR(C194/$C$194,"")</f>
        <v>1</v>
      </c>
      <c r="E194" s="108"/>
    </row>
    <row r="195" spans="1:5" ht="9.75" customHeight="1" x14ac:dyDescent="0.25">
      <c r="A195" s="16">
        <v>5531</v>
      </c>
      <c r="B195" s="1" t="s">
        <v>246</v>
      </c>
      <c r="C195" s="23">
        <v>0</v>
      </c>
      <c r="D195" s="21">
        <f t="shared" si="36"/>
        <v>0</v>
      </c>
      <c r="E195" s="108"/>
    </row>
    <row r="196" spans="1:5" ht="23.25" customHeight="1" x14ac:dyDescent="0.25">
      <c r="A196" s="16">
        <v>5532</v>
      </c>
      <c r="B196" s="1" t="s">
        <v>247</v>
      </c>
      <c r="C196" s="23">
        <v>2941605.81</v>
      </c>
      <c r="D196" s="21">
        <f t="shared" si="36"/>
        <v>1</v>
      </c>
      <c r="E196" s="108" t="s">
        <v>605</v>
      </c>
    </row>
    <row r="197" spans="1:5" ht="9.75" customHeight="1" x14ac:dyDescent="0.25">
      <c r="A197" s="16">
        <v>5533</v>
      </c>
      <c r="B197" s="1" t="s">
        <v>248</v>
      </c>
      <c r="C197" s="23">
        <v>0</v>
      </c>
      <c r="D197" s="21">
        <f t="shared" si="36"/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23">
        <v>0</v>
      </c>
      <c r="D198" s="21">
        <f t="shared" si="36"/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23">
        <v>0</v>
      </c>
      <c r="D199" s="21">
        <f t="shared" si="36"/>
        <v>0</v>
      </c>
      <c r="E199" s="1"/>
    </row>
    <row r="200" spans="1:5" ht="9.75" customHeight="1" x14ac:dyDescent="0.25">
      <c r="A200" s="26">
        <v>5590</v>
      </c>
      <c r="B200" s="19" t="s">
        <v>251</v>
      </c>
      <c r="C200" s="20">
        <f>+C201+C202+C203+C204+C205+C206+C207+C208+C209</f>
        <v>340499.96</v>
      </c>
      <c r="D200" s="21">
        <f t="shared" ref="D200:D209" si="37">IFERROR(C200/$C$200,"")</f>
        <v>1</v>
      </c>
      <c r="E200" s="1"/>
    </row>
    <row r="201" spans="1:5" ht="9.75" customHeight="1" x14ac:dyDescent="0.25">
      <c r="A201" s="16">
        <v>5591</v>
      </c>
      <c r="B201" s="1" t="s">
        <v>252</v>
      </c>
      <c r="C201" s="23">
        <v>0</v>
      </c>
      <c r="D201" s="21">
        <f t="shared" si="37"/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23">
        <v>0</v>
      </c>
      <c r="D202" s="21">
        <f t="shared" si="37"/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23">
        <v>0</v>
      </c>
      <c r="D203" s="21">
        <f t="shared" si="37"/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23">
        <v>0</v>
      </c>
      <c r="D204" s="21">
        <f t="shared" si="37"/>
        <v>0</v>
      </c>
      <c r="E204" s="1"/>
    </row>
    <row r="205" spans="1:5" ht="9.75" customHeight="1" x14ac:dyDescent="0.25">
      <c r="A205" s="16">
        <v>5595</v>
      </c>
      <c r="B205" s="1" t="s">
        <v>256</v>
      </c>
      <c r="C205" s="23">
        <v>0</v>
      </c>
      <c r="D205" s="21">
        <f t="shared" si="37"/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23">
        <v>0</v>
      </c>
      <c r="D206" s="21">
        <f t="shared" si="37"/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23">
        <v>0</v>
      </c>
      <c r="D207" s="21">
        <f t="shared" si="37"/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23">
        <v>0</v>
      </c>
      <c r="D208" s="21">
        <f t="shared" si="37"/>
        <v>0</v>
      </c>
      <c r="E208" s="1"/>
    </row>
    <row r="209" spans="1:5" ht="34.5" customHeight="1" x14ac:dyDescent="0.25">
      <c r="A209" s="16">
        <v>5599</v>
      </c>
      <c r="B209" s="1" t="s">
        <v>259</v>
      </c>
      <c r="C209" s="23">
        <v>340499.96</v>
      </c>
      <c r="D209" s="21">
        <f t="shared" si="37"/>
        <v>1</v>
      </c>
      <c r="E209" s="108" t="s">
        <v>607</v>
      </c>
    </row>
    <row r="210" spans="1:5" ht="9.75" customHeight="1" x14ac:dyDescent="0.25">
      <c r="A210" s="26">
        <v>5600</v>
      </c>
      <c r="B210" s="19" t="s">
        <v>260</v>
      </c>
      <c r="C210" s="20">
        <f>+C211</f>
        <v>0</v>
      </c>
      <c r="D210" s="21"/>
      <c r="E210" s="1"/>
    </row>
    <row r="211" spans="1:5" ht="9.75" customHeight="1" x14ac:dyDescent="0.25">
      <c r="A211" s="26">
        <v>5610</v>
      </c>
      <c r="B211" s="19" t="s">
        <v>261</v>
      </c>
      <c r="C211" s="20">
        <f>+C212</f>
        <v>0</v>
      </c>
      <c r="D211" s="21" t="str">
        <f t="shared" ref="D211:D212" si="38">IFERROR(C211/$C$211,"")</f>
        <v/>
      </c>
      <c r="E211" s="1"/>
    </row>
    <row r="212" spans="1:5" ht="9.75" customHeight="1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  <row r="218" spans="1:5" ht="15" customHeight="1" x14ac:dyDescent="0.25">
      <c r="A218" s="104"/>
      <c r="B218" s="104"/>
      <c r="C218" s="104"/>
    </row>
    <row r="219" spans="1:5" ht="15" customHeight="1" x14ac:dyDescent="0.25">
      <c r="A219" s="104"/>
      <c r="B219" s="104"/>
      <c r="C219" s="104"/>
    </row>
    <row r="220" spans="1:5" ht="15" customHeight="1" x14ac:dyDescent="0.25">
      <c r="A220" s="104"/>
      <c r="B220" s="104"/>
      <c r="C220" s="104"/>
    </row>
    <row r="221" spans="1:5" ht="15" customHeight="1" x14ac:dyDescent="0.25">
      <c r="A221" s="104"/>
      <c r="B221" s="104"/>
      <c r="C221" s="104"/>
    </row>
    <row r="222" spans="1:5" ht="15" customHeight="1" x14ac:dyDescent="0.25">
      <c r="A222" s="104"/>
      <c r="B222" s="104"/>
      <c r="C222" s="104"/>
    </row>
    <row r="223" spans="1:5" ht="15" customHeight="1" x14ac:dyDescent="0.25">
      <c r="A223" s="104"/>
      <c r="B223" s="104"/>
      <c r="C223" s="104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2"/>
  <sheetViews>
    <sheetView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6" t="str">
        <f>'Notas a los Edos Financieros'!A1</f>
        <v>Instituto Municipal de Vivienda de León, Guanajuato (IMUVI)</v>
      </c>
      <c r="B1" s="120"/>
      <c r="C1" s="120"/>
      <c r="D1" s="120"/>
      <c r="E1" s="120"/>
      <c r="F1" s="120"/>
      <c r="G1" s="74" t="s">
        <v>0</v>
      </c>
      <c r="H1" s="75">
        <f>'Notas a los Edos Financieros'!D1</f>
        <v>2025</v>
      </c>
    </row>
    <row r="2" spans="1:8" ht="11.25" customHeight="1" x14ac:dyDescent="0.25">
      <c r="A2" s="116" t="s">
        <v>263</v>
      </c>
      <c r="B2" s="120"/>
      <c r="C2" s="120"/>
      <c r="D2" s="120"/>
      <c r="E2" s="120"/>
      <c r="F2" s="120"/>
      <c r="G2" s="74" t="s">
        <v>2</v>
      </c>
      <c r="H2" s="75" t="str">
        <f>'Notas a los Edos Financieros'!D2</f>
        <v>Trimestral</v>
      </c>
    </row>
    <row r="3" spans="1:8" ht="11.25" customHeight="1" x14ac:dyDescent="0.25">
      <c r="A3" s="116" t="str">
        <f>'Notas a los Edos Financieros'!A3</f>
        <v>Del 1 de enero al 30 de junio de 2025</v>
      </c>
      <c r="B3" s="120"/>
      <c r="C3" s="120"/>
      <c r="D3" s="120"/>
      <c r="E3" s="120"/>
      <c r="F3" s="120"/>
      <c r="G3" s="74" t="s">
        <v>3</v>
      </c>
      <c r="H3" s="75">
        <f>'Notas a los Edos Financieros'!D3</f>
        <v>2</v>
      </c>
    </row>
    <row r="4" spans="1:8" ht="11.25" customHeight="1" x14ac:dyDescent="0.25">
      <c r="A4" s="119" t="s">
        <v>4</v>
      </c>
      <c r="B4" s="120"/>
      <c r="C4" s="120"/>
      <c r="D4" s="120"/>
      <c r="E4" s="120"/>
      <c r="F4" s="120"/>
      <c r="G4" s="74"/>
      <c r="H4" s="75"/>
    </row>
    <row r="5" spans="1:8" ht="9.75" customHeight="1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25">
      <c r="A15" s="14">
        <v>1122</v>
      </c>
      <c r="B15" s="13" t="s">
        <v>271</v>
      </c>
      <c r="C15" s="15">
        <v>17333993.059999999</v>
      </c>
      <c r="D15" s="15">
        <v>16850820.809999999</v>
      </c>
      <c r="E15" s="15">
        <v>17502292.52</v>
      </c>
      <c r="F15" s="15">
        <v>23088614.02</v>
      </c>
      <c r="G15" s="15">
        <v>31015380</v>
      </c>
      <c r="H15" s="13" t="s">
        <v>588</v>
      </c>
    </row>
    <row r="16" spans="1:8" ht="9.75" customHeight="1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25">
      <c r="A20" s="14">
        <v>1123</v>
      </c>
      <c r="B20" s="13" t="s">
        <v>279</v>
      </c>
      <c r="C20" s="15">
        <v>9185966.3300000001</v>
      </c>
      <c r="D20" s="15">
        <v>136750.48000000001</v>
      </c>
      <c r="E20" s="15">
        <v>1078122.6300000004</v>
      </c>
      <c r="F20" s="15">
        <v>7971093.2199999997</v>
      </c>
      <c r="G20" s="15">
        <v>0</v>
      </c>
      <c r="H20" s="13" t="s">
        <v>589</v>
      </c>
    </row>
    <row r="21" spans="1:8" ht="9.75" customHeight="1" x14ac:dyDescent="0.25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50.1" customHeight="1" x14ac:dyDescent="0.25">
      <c r="A27" s="14">
        <v>1134</v>
      </c>
      <c r="B27" s="13" t="s">
        <v>286</v>
      </c>
      <c r="C27" s="15">
        <v>5451382.1299999999</v>
      </c>
      <c r="D27" s="15">
        <v>42060.399999999994</v>
      </c>
      <c r="E27" s="15">
        <v>126763.34</v>
      </c>
      <c r="F27" s="15">
        <v>0</v>
      </c>
      <c r="G27" s="15">
        <v>5282558.3899999997</v>
      </c>
      <c r="H27" s="108" t="s">
        <v>608</v>
      </c>
    </row>
    <row r="28" spans="1:8" ht="9.75" customHeight="1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25">
      <c r="A32" s="14">
        <v>1140</v>
      </c>
      <c r="B32" s="13" t="s">
        <v>292</v>
      </c>
      <c r="C32" s="15">
        <f>+C33+C34+C35+C36+C37</f>
        <v>241279914.41000003</v>
      </c>
      <c r="D32" s="13"/>
      <c r="E32" s="13"/>
      <c r="F32" s="13"/>
      <c r="G32" s="13"/>
      <c r="H32" s="13"/>
    </row>
    <row r="33" spans="1:7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7" ht="50.1" customHeight="1" x14ac:dyDescent="0.25">
      <c r="A34" s="14">
        <v>1142</v>
      </c>
      <c r="B34" s="13" t="s">
        <v>294</v>
      </c>
      <c r="C34" s="15">
        <v>33252278.09</v>
      </c>
      <c r="D34" s="108" t="s">
        <v>609</v>
      </c>
      <c r="E34" s="13" t="s">
        <v>610</v>
      </c>
      <c r="F34" s="13" t="s">
        <v>611</v>
      </c>
      <c r="G34" t="s">
        <v>612</v>
      </c>
    </row>
    <row r="35" spans="1:7" ht="39.950000000000003" customHeight="1" x14ac:dyDescent="0.25">
      <c r="A35" s="14">
        <v>1143</v>
      </c>
      <c r="B35" s="13" t="s">
        <v>295</v>
      </c>
      <c r="C35" s="15">
        <v>4598190.1100000003</v>
      </c>
      <c r="D35" s="108" t="s">
        <v>613</v>
      </c>
      <c r="E35" s="13" t="s">
        <v>612</v>
      </c>
      <c r="F35" s="13" t="s">
        <v>612</v>
      </c>
      <c r="G35" t="s">
        <v>612</v>
      </c>
    </row>
    <row r="36" spans="1:7" ht="9.75" customHeight="1" x14ac:dyDescent="0.25">
      <c r="A36" s="14">
        <v>1144</v>
      </c>
      <c r="B36" s="13" t="s">
        <v>296</v>
      </c>
      <c r="C36" s="15">
        <v>203429446.21000001</v>
      </c>
      <c r="D36" s="13" t="s">
        <v>614</v>
      </c>
      <c r="E36" s="13" t="s">
        <v>612</v>
      </c>
      <c r="F36" s="13" t="s">
        <v>612</v>
      </c>
      <c r="G36" t="s">
        <v>612</v>
      </c>
    </row>
    <row r="37" spans="1:7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7" ht="9.75" customHeight="1" x14ac:dyDescent="0.25">
      <c r="A38" s="13"/>
      <c r="B38" s="13"/>
      <c r="C38" s="13"/>
      <c r="D38" s="13"/>
      <c r="E38" s="13"/>
      <c r="F38" s="13"/>
    </row>
    <row r="39" spans="1:7" ht="9.75" customHeight="1" x14ac:dyDescent="0.25">
      <c r="A39" s="77" t="s">
        <v>298</v>
      </c>
      <c r="B39" s="77"/>
      <c r="C39" s="77"/>
      <c r="D39" s="77"/>
      <c r="E39" s="77"/>
      <c r="F39" s="77"/>
    </row>
    <row r="40" spans="1:7" ht="9.75" customHeight="1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7" ht="9.75" customHeight="1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7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7" ht="9.75" customHeight="1" x14ac:dyDescent="0.25">
      <c r="A43" s="13"/>
      <c r="B43" s="13"/>
      <c r="C43" s="13"/>
      <c r="D43" s="13"/>
      <c r="E43" s="13"/>
      <c r="F43" s="13"/>
    </row>
    <row r="44" spans="1:7" ht="9.75" customHeight="1" x14ac:dyDescent="0.25">
      <c r="A44" s="77" t="s">
        <v>302</v>
      </c>
      <c r="B44" s="77"/>
      <c r="C44" s="77"/>
      <c r="D44" s="77"/>
      <c r="E44" s="77"/>
      <c r="F44" s="77"/>
    </row>
    <row r="45" spans="1:7" ht="9.75" customHeight="1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7" ht="9.75" customHeight="1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7" ht="9.75" customHeight="1" x14ac:dyDescent="0.25">
      <c r="A47" s="13"/>
      <c r="B47" s="13"/>
      <c r="C47" s="13"/>
      <c r="D47" s="13"/>
      <c r="E47" s="13"/>
      <c r="F47" s="13"/>
    </row>
    <row r="48" spans="1:7" ht="9.75" customHeight="1" x14ac:dyDescent="0.25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25">
      <c r="A56" s="14">
        <v>1230</v>
      </c>
      <c r="B56" s="13" t="s">
        <v>316</v>
      </c>
      <c r="C56" s="15">
        <f>+C57+C58+C59+C60+C61+C62+C63</f>
        <v>46969027.950000003</v>
      </c>
      <c r="D56" s="15">
        <f>+D58+D59+D60+D61+D62+D63</f>
        <v>943253.35</v>
      </c>
      <c r="E56" s="15">
        <f>+E58+E59+E60+E61+E62+E63</f>
        <v>-21776679.329999998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5">
        <v>0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39.950000000000003" customHeight="1" x14ac:dyDescent="0.25">
      <c r="A59" s="14">
        <v>1233</v>
      </c>
      <c r="B59" s="13" t="s">
        <v>319</v>
      </c>
      <c r="C59" s="15">
        <v>46969027.950000003</v>
      </c>
      <c r="D59" s="15">
        <v>943253.35</v>
      </c>
      <c r="E59" s="15">
        <v>-21776679.329999998</v>
      </c>
      <c r="F59" s="13" t="s">
        <v>615</v>
      </c>
      <c r="G59" s="109">
        <v>3.3000000000000002E-2</v>
      </c>
      <c r="H59" s="110" t="s">
        <v>616</v>
      </c>
      <c r="I59" s="13" t="s">
        <v>617</v>
      </c>
      <c r="J59" s="13"/>
    </row>
    <row r="60" spans="1:10" ht="9.75" customHeight="1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04"/>
      <c r="H60" s="104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04"/>
      <c r="H61" s="104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04"/>
      <c r="H62" s="104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04"/>
      <c r="H63" s="104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5">
        <f>+C65+C66+C67+C68+C69+C70+C71+C72</f>
        <v>22911981.190000001</v>
      </c>
      <c r="D64" s="15">
        <f t="shared" ref="D64:E64" si="1">+D65+D66+D67+D68+D69+D70+D71+D72</f>
        <v>769516.85</v>
      </c>
      <c r="E64" s="15">
        <f t="shared" si="1"/>
        <v>-17437166.91</v>
      </c>
      <c r="F64" s="13"/>
      <c r="G64" s="104"/>
      <c r="H64" s="104"/>
      <c r="I64" s="13"/>
      <c r="J64" s="13"/>
    </row>
    <row r="65" spans="1:10" ht="39.950000000000003" customHeight="1" x14ac:dyDescent="0.25">
      <c r="A65" s="14">
        <v>1241</v>
      </c>
      <c r="B65" s="13" t="s">
        <v>325</v>
      </c>
      <c r="C65" s="15">
        <v>8505205.9800000004</v>
      </c>
      <c r="D65" s="15">
        <v>391363.23</v>
      </c>
      <c r="E65" s="15">
        <v>-6648774.9400000004</v>
      </c>
      <c r="F65" s="13" t="s">
        <v>615</v>
      </c>
      <c r="G65" s="109">
        <v>0.1</v>
      </c>
      <c r="H65" s="110" t="s">
        <v>616</v>
      </c>
      <c r="I65" s="13" t="s">
        <v>617</v>
      </c>
      <c r="J65" s="13"/>
    </row>
    <row r="66" spans="1:10" ht="39.950000000000003" customHeight="1" x14ac:dyDescent="0.25">
      <c r="A66" s="14">
        <v>1242</v>
      </c>
      <c r="B66" s="13" t="s">
        <v>326</v>
      </c>
      <c r="C66" s="15">
        <v>366619.31</v>
      </c>
      <c r="D66" s="15">
        <v>21843.16</v>
      </c>
      <c r="E66" s="15">
        <v>-253611.66</v>
      </c>
      <c r="F66" s="13"/>
      <c r="G66" s="109">
        <v>0.1</v>
      </c>
      <c r="H66" s="110" t="s">
        <v>616</v>
      </c>
      <c r="I66" s="13" t="s">
        <v>617</v>
      </c>
      <c r="J66" s="13"/>
    </row>
    <row r="67" spans="1:10" ht="9.75" customHeight="1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04"/>
      <c r="H67" s="104"/>
      <c r="I67" s="13"/>
      <c r="J67" s="13"/>
    </row>
    <row r="68" spans="1:10" ht="39.950000000000003" customHeight="1" x14ac:dyDescent="0.25">
      <c r="A68" s="14">
        <v>1244</v>
      </c>
      <c r="B68" s="13" t="s">
        <v>328</v>
      </c>
      <c r="C68" s="15">
        <v>13237628.76</v>
      </c>
      <c r="D68" s="15">
        <v>327227.06</v>
      </c>
      <c r="E68" s="15">
        <v>-9966434.25</v>
      </c>
      <c r="F68" s="13" t="s">
        <v>615</v>
      </c>
      <c r="G68" s="109">
        <v>0.2</v>
      </c>
      <c r="H68" s="110" t="s">
        <v>616</v>
      </c>
      <c r="I68" s="13" t="s">
        <v>617</v>
      </c>
      <c r="J68" s="13"/>
    </row>
    <row r="69" spans="1:10" ht="9.75" customHeight="1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04"/>
      <c r="H69" s="104"/>
      <c r="I69" s="13"/>
      <c r="J69" s="13"/>
    </row>
    <row r="70" spans="1:10" ht="39.950000000000003" customHeight="1" x14ac:dyDescent="0.25">
      <c r="A70" s="14">
        <v>1246</v>
      </c>
      <c r="B70" s="13" t="s">
        <v>330</v>
      </c>
      <c r="C70" s="15">
        <v>802527.14</v>
      </c>
      <c r="D70" s="15">
        <v>29083.4</v>
      </c>
      <c r="E70" s="15">
        <v>-568346.06000000006</v>
      </c>
      <c r="F70" s="13" t="s">
        <v>615</v>
      </c>
      <c r="G70" s="109">
        <v>0.1</v>
      </c>
      <c r="H70" s="110" t="s">
        <v>616</v>
      </c>
      <c r="I70" s="13" t="s">
        <v>617</v>
      </c>
      <c r="J70" s="13"/>
    </row>
    <row r="71" spans="1:10" ht="9.75" customHeight="1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15">
        <f>+C77+C78+C79+C80+C81</f>
        <v>3779546.8099999996</v>
      </c>
      <c r="D76" s="15">
        <f>+D77+D78+D79+D80+D81</f>
        <v>166986.79999999999</v>
      </c>
      <c r="E76" s="15">
        <f>+E77+E78+E79+E80+E81</f>
        <v>-3576824.34</v>
      </c>
      <c r="F76" s="13"/>
      <c r="G76" s="13"/>
      <c r="H76" s="13"/>
      <c r="I76" s="13"/>
      <c r="J76" s="13"/>
    </row>
    <row r="77" spans="1:10" ht="34.5" customHeight="1" x14ac:dyDescent="0.25">
      <c r="A77" s="14">
        <v>1251</v>
      </c>
      <c r="B77" s="13" t="s">
        <v>339</v>
      </c>
      <c r="C77" s="15">
        <v>99994.8</v>
      </c>
      <c r="D77" s="15">
        <v>-71472.070000000007</v>
      </c>
      <c r="E77" s="15">
        <v>-99994.8</v>
      </c>
      <c r="F77" s="108" t="s">
        <v>618</v>
      </c>
      <c r="G77" s="13" t="s">
        <v>612</v>
      </c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34.5" customHeight="1" x14ac:dyDescent="0.25">
      <c r="A80" s="14">
        <v>1254</v>
      </c>
      <c r="B80" s="13" t="s">
        <v>342</v>
      </c>
      <c r="C80" s="15">
        <v>3679552.01</v>
      </c>
      <c r="D80" s="15">
        <v>238458.87</v>
      </c>
      <c r="E80" s="15">
        <v>-3476829.54</v>
      </c>
      <c r="F80" s="108" t="s">
        <v>619</v>
      </c>
      <c r="G80" s="13" t="s">
        <v>612</v>
      </c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f>+C84+C85+C86+C87+C88</f>
        <v>0</v>
      </c>
      <c r="D83" s="79"/>
      <c r="E83" s="79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25">
      <c r="A92" s="14">
        <v>1160</v>
      </c>
      <c r="B92" s="13" t="s">
        <v>352</v>
      </c>
      <c r="C92" s="15">
        <f>+C93+C94</f>
        <v>-1650088.71</v>
      </c>
      <c r="D92" s="13"/>
      <c r="E92" s="13"/>
      <c r="F92" s="13"/>
      <c r="G92" s="13"/>
    </row>
    <row r="93" spans="1:7" ht="101.25" customHeight="1" x14ac:dyDescent="0.25">
      <c r="A93" s="14">
        <v>1161</v>
      </c>
      <c r="B93" s="13" t="s">
        <v>353</v>
      </c>
      <c r="C93" s="15">
        <v>-1650088.71</v>
      </c>
      <c r="D93" s="110" t="s">
        <v>620</v>
      </c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25">
      <c r="A110" s="14">
        <v>2110</v>
      </c>
      <c r="B110" s="13" t="s">
        <v>368</v>
      </c>
      <c r="C110" s="15">
        <f>+C111+C112+C113+C114+C115+C116+C117+C118+C119</f>
        <v>5485939.4400000004</v>
      </c>
      <c r="D110" s="15">
        <f t="shared" ref="D110:G110" si="2">+D111+D112+D113+D114+D115+D116+D117+D118+D119</f>
        <v>2021622.67</v>
      </c>
      <c r="E110" s="15">
        <f t="shared" si="2"/>
        <v>1698758.16</v>
      </c>
      <c r="F110" s="15">
        <f t="shared" si="2"/>
        <v>349905.17</v>
      </c>
      <c r="G110" s="15">
        <f t="shared" si="2"/>
        <v>1415653.44</v>
      </c>
      <c r="H110" s="13"/>
    </row>
    <row r="111" spans="1:8" ht="9.75" customHeight="1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15">
        <v>2850532.41</v>
      </c>
      <c r="D112" s="15">
        <v>1369395.76</v>
      </c>
      <c r="E112" s="15">
        <v>1445231.48</v>
      </c>
      <c r="F112" s="15">
        <v>35905.17</v>
      </c>
      <c r="G112" s="15">
        <v>0</v>
      </c>
      <c r="H112" s="13" t="s">
        <v>621</v>
      </c>
    </row>
    <row r="113" spans="1:8" ht="9.75" customHeight="1" x14ac:dyDescent="0.25">
      <c r="A113" s="14">
        <v>2113</v>
      </c>
      <c r="B113" s="13" t="s">
        <v>371</v>
      </c>
      <c r="C113" s="15">
        <v>614611.39</v>
      </c>
      <c r="D113" s="15">
        <v>75765.22</v>
      </c>
      <c r="E113" s="15">
        <v>253526.68</v>
      </c>
      <c r="F113" s="15">
        <v>0</v>
      </c>
      <c r="G113" s="15">
        <v>285319.49</v>
      </c>
      <c r="H113" s="13" t="s">
        <v>621</v>
      </c>
    </row>
    <row r="114" spans="1:8" ht="9.75" customHeight="1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15">
        <v>490354.93</v>
      </c>
      <c r="D117" s="15">
        <v>490354.93</v>
      </c>
      <c r="E117" s="15">
        <v>0</v>
      </c>
      <c r="F117" s="15">
        <v>0</v>
      </c>
      <c r="G117" s="15">
        <v>0</v>
      </c>
      <c r="H117" s="13" t="s">
        <v>621</v>
      </c>
    </row>
    <row r="118" spans="1:8" ht="9.75" customHeight="1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15">
        <v>1530440.71</v>
      </c>
      <c r="D119" s="15">
        <v>86106.760000000009</v>
      </c>
      <c r="E119" s="15">
        <v>0</v>
      </c>
      <c r="F119" s="15">
        <v>314000</v>
      </c>
      <c r="G119" s="15">
        <v>1130333.95</v>
      </c>
      <c r="H119" s="13" t="s">
        <v>621</v>
      </c>
    </row>
    <row r="120" spans="1:8" ht="9.75" customHeight="1" x14ac:dyDescent="0.25">
      <c r="A120" s="14">
        <v>2120</v>
      </c>
      <c r="B120" s="13" t="s">
        <v>378</v>
      </c>
      <c r="C120" s="15">
        <f>+C121+C122+C123</f>
        <v>0</v>
      </c>
      <c r="D120" s="15">
        <f t="shared" ref="D120:G120" si="3">+D121+D122+D123</f>
        <v>0</v>
      </c>
      <c r="E120" s="15">
        <f t="shared" si="3"/>
        <v>0</v>
      </c>
      <c r="F120" s="15">
        <f t="shared" si="3"/>
        <v>0</v>
      </c>
      <c r="G120" s="15">
        <f t="shared" si="3"/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25">
      <c r="A127" s="14">
        <v>2160</v>
      </c>
      <c r="B127" s="13" t="s">
        <v>384</v>
      </c>
      <c r="C127" s="15">
        <f>+C128+C129+C130+C131+C132+C133</f>
        <v>22474638.100000001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105" customHeight="1" x14ac:dyDescent="0.25">
      <c r="A129" s="14">
        <v>2162</v>
      </c>
      <c r="B129" s="13" t="s">
        <v>386</v>
      </c>
      <c r="C129" s="15">
        <v>22474638.100000001</v>
      </c>
      <c r="D129" s="110" t="s">
        <v>622</v>
      </c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f>+C135+C136+C137+C138+C139+C140</f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7" t="s">
        <v>398</v>
      </c>
      <c r="B142" s="77"/>
      <c r="C142" s="77"/>
      <c r="D142" s="77"/>
      <c r="E142" s="77"/>
    </row>
    <row r="143" spans="1:5" ht="9.75" customHeight="1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f>+C145+C146+C147</f>
        <v>0</v>
      </c>
      <c r="D144" s="13"/>
      <c r="E144" s="13"/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f>+C149+C150+C151</f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7" t="s">
        <v>407</v>
      </c>
      <c r="B153" s="77"/>
      <c r="C153" s="77"/>
      <c r="D153" s="77"/>
      <c r="E153" s="77"/>
    </row>
    <row r="154" spans="1:5" ht="9.75" customHeight="1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f>+C156+C157+C158</f>
        <v>0</v>
      </c>
      <c r="D155" s="13"/>
      <c r="E155" s="13"/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f>+C160+C161+C162+C163</f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7" t="s">
        <v>417</v>
      </c>
      <c r="B165" s="77"/>
      <c r="C165" s="77"/>
      <c r="D165" s="77"/>
      <c r="E165" s="77"/>
    </row>
    <row r="166" spans="1:5" ht="9.75" customHeight="1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25">
      <c r="A167" s="14">
        <v>2190</v>
      </c>
      <c r="B167" s="13" t="s">
        <v>418</v>
      </c>
      <c r="C167" s="15">
        <f>+C168+C169+C170</f>
        <v>0</v>
      </c>
      <c r="D167" s="13"/>
      <c r="E167" s="13"/>
    </row>
    <row r="168" spans="1:5" ht="9.75" customHeight="1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  <row r="176" spans="1:5" ht="15" customHeight="1" x14ac:dyDescent="0.25">
      <c r="A176" s="104"/>
      <c r="B176" s="104"/>
      <c r="C176" s="104"/>
      <c r="D176" s="104"/>
    </row>
    <row r="177" spans="1:4" ht="15" customHeight="1" x14ac:dyDescent="0.25">
      <c r="A177" s="104"/>
      <c r="B177" s="104"/>
      <c r="C177" s="104"/>
      <c r="D177" s="104"/>
    </row>
    <row r="178" spans="1:4" ht="15" customHeight="1" x14ac:dyDescent="0.25">
      <c r="A178" s="104"/>
      <c r="B178" s="104"/>
      <c r="C178" s="104"/>
      <c r="D178" s="104"/>
    </row>
    <row r="179" spans="1:4" ht="15" customHeight="1" x14ac:dyDescent="0.25">
      <c r="A179" s="104"/>
      <c r="B179" s="104"/>
      <c r="C179" s="104"/>
      <c r="D179" s="104"/>
    </row>
    <row r="180" spans="1:4" ht="15" customHeight="1" x14ac:dyDescent="0.25">
      <c r="A180" s="104"/>
      <c r="B180" s="104"/>
      <c r="C180" s="104"/>
      <c r="D180" s="104"/>
    </row>
    <row r="181" spans="1:4" ht="15" customHeight="1" x14ac:dyDescent="0.25">
      <c r="A181" s="104"/>
      <c r="B181" s="104"/>
      <c r="C181" s="104"/>
      <c r="D181" s="104"/>
    </row>
    <row r="182" spans="1:4" ht="15" customHeight="1" x14ac:dyDescent="0.25">
      <c r="A182" s="104"/>
      <c r="B182" s="104"/>
      <c r="C182" s="104"/>
      <c r="D182" s="104"/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422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1 de enero al 30 de junio de 2025</v>
      </c>
      <c r="B3" s="120"/>
      <c r="C3" s="120"/>
      <c r="D3" s="74" t="s">
        <v>3</v>
      </c>
      <c r="E3" s="75">
        <f>'Notas a los Edos Financieros'!D3</f>
        <v>2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423</v>
      </c>
      <c r="B7" s="77"/>
      <c r="C7" s="77"/>
      <c r="D7" s="77"/>
      <c r="E7" s="77"/>
    </row>
    <row r="8" spans="1:5" ht="9.75" customHeight="1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25">
      <c r="A9" s="14">
        <v>3110</v>
      </c>
      <c r="B9" s="13" t="s">
        <v>123</v>
      </c>
      <c r="C9" s="15">
        <v>171071619.38999999</v>
      </c>
      <c r="D9" s="13" t="s">
        <v>123</v>
      </c>
      <c r="E9" s="13" t="s">
        <v>623</v>
      </c>
    </row>
    <row r="10" spans="1:5" ht="9.75" customHeight="1" x14ac:dyDescent="0.25">
      <c r="A10" s="14">
        <v>3120</v>
      </c>
      <c r="B10" s="13" t="s">
        <v>424</v>
      </c>
      <c r="C10" s="15">
        <v>87459971.010000005</v>
      </c>
      <c r="D10" s="13" t="s">
        <v>624</v>
      </c>
      <c r="E10" s="13" t="s">
        <v>623</v>
      </c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7" t="s">
        <v>426</v>
      </c>
      <c r="B13" s="77"/>
      <c r="C13" s="77"/>
      <c r="D13" s="77"/>
      <c r="E13" s="77"/>
    </row>
    <row r="14" spans="1:5" ht="9.75" customHeight="1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25">
      <c r="A15" s="14">
        <v>3210</v>
      </c>
      <c r="B15" s="13" t="s">
        <v>428</v>
      </c>
      <c r="C15" s="15">
        <v>26685199.789999999</v>
      </c>
      <c r="D15" s="13" t="s">
        <v>625</v>
      </c>
      <c r="E15" s="13"/>
    </row>
    <row r="16" spans="1:5" ht="9.75" customHeight="1" x14ac:dyDescent="0.25">
      <c r="A16" s="14">
        <v>3220</v>
      </c>
      <c r="B16" s="13" t="s">
        <v>429</v>
      </c>
      <c r="C16" s="15">
        <v>463205485.81</v>
      </c>
      <c r="D16" s="13" t="s">
        <v>626</v>
      </c>
      <c r="E16" s="13"/>
    </row>
    <row r="17" spans="1:4" ht="9.75" customHeight="1" x14ac:dyDescent="0.25">
      <c r="A17" s="14">
        <v>3230</v>
      </c>
      <c r="B17" s="13" t="s">
        <v>430</v>
      </c>
      <c r="C17" s="15">
        <f>+C18+C19+C20+C21</f>
        <v>3005470.66</v>
      </c>
      <c r="D17" s="13"/>
    </row>
    <row r="18" spans="1:4" ht="9.75" customHeight="1" x14ac:dyDescent="0.25">
      <c r="A18" s="14">
        <v>3231</v>
      </c>
      <c r="B18" s="13" t="s">
        <v>431</v>
      </c>
      <c r="C18" s="15">
        <v>3005470.66</v>
      </c>
      <c r="D18" s="13" t="s">
        <v>627</v>
      </c>
    </row>
    <row r="19" spans="1:4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5">
        <f>+C23+C24+C25</f>
        <v>4261680</v>
      </c>
      <c r="D22" s="13"/>
    </row>
    <row r="23" spans="1:4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5">
        <v>4261680</v>
      </c>
      <c r="D25" s="13" t="s">
        <v>630</v>
      </c>
    </row>
    <row r="26" spans="1:4" ht="9.75" customHeight="1" x14ac:dyDescent="0.25">
      <c r="A26" s="14">
        <v>3250</v>
      </c>
      <c r="B26" s="13" t="s">
        <v>439</v>
      </c>
      <c r="C26" s="15">
        <f>+C27+C28+C29</f>
        <v>-1327318.3400000001</v>
      </c>
      <c r="D26" s="13"/>
    </row>
    <row r="27" spans="1:4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5">
        <v>-1327318.3400000001</v>
      </c>
      <c r="D28" s="13" t="s">
        <v>628</v>
      </c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  <row r="35" spans="1:4" ht="15" customHeight="1" x14ac:dyDescent="0.25">
      <c r="A35" s="105"/>
      <c r="B35" s="105"/>
      <c r="C35" s="105"/>
      <c r="D35" s="105"/>
    </row>
    <row r="36" spans="1:4" ht="15" customHeight="1" x14ac:dyDescent="0.25">
      <c r="A36" s="105"/>
      <c r="B36" s="105"/>
      <c r="C36" s="105"/>
      <c r="D36" s="105"/>
    </row>
    <row r="37" spans="1:4" ht="15" customHeight="1" x14ac:dyDescent="0.25">
      <c r="A37" s="105"/>
      <c r="B37" s="105"/>
      <c r="C37" s="105"/>
      <c r="D37" s="105"/>
    </row>
    <row r="38" spans="1:4" ht="15" customHeight="1" x14ac:dyDescent="0.25">
      <c r="A38" s="105"/>
      <c r="B38" s="105"/>
      <c r="C38" s="105"/>
      <c r="D38" s="105"/>
    </row>
    <row r="39" spans="1:4" ht="15" customHeight="1" x14ac:dyDescent="0.25">
      <c r="A39" s="105"/>
      <c r="B39" s="105"/>
      <c r="C39" s="105"/>
      <c r="D39" s="105"/>
    </row>
    <row r="40" spans="1:4" ht="15" customHeight="1" x14ac:dyDescent="0.25">
      <c r="A40" s="105"/>
      <c r="B40" s="105"/>
      <c r="C40" s="105"/>
      <c r="D40" s="105"/>
    </row>
    <row r="41" spans="1:4" ht="15" customHeight="1" x14ac:dyDescent="0.25">
      <c r="A41" s="105"/>
      <c r="B41" s="105"/>
      <c r="C41" s="105"/>
      <c r="D41" s="105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3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19" t="str">
        <f>ESF!A1</f>
        <v>Instituto Municipal de Vivienda de León, Guanajuato (IMUVI)</v>
      </c>
      <c r="B1" s="120"/>
      <c r="C1" s="120"/>
      <c r="D1" s="74" t="s">
        <v>0</v>
      </c>
      <c r="E1" s="75">
        <f>'Notas a los Edos Financieros'!D1</f>
        <v>2025</v>
      </c>
    </row>
    <row r="2" spans="1:5" ht="11.25" customHeight="1" x14ac:dyDescent="0.25">
      <c r="A2" s="119" t="s">
        <v>443</v>
      </c>
      <c r="B2" s="120"/>
      <c r="C2" s="120"/>
      <c r="D2" s="74" t="s">
        <v>2</v>
      </c>
      <c r="E2" s="75" t="str">
        <f>'Notas a los Edos Financieros'!D2</f>
        <v>Trimestral</v>
      </c>
    </row>
    <row r="3" spans="1:5" ht="11.25" customHeight="1" x14ac:dyDescent="0.25">
      <c r="A3" s="119" t="str">
        <f>ESF!A3</f>
        <v>Del 1 de enero al 30 de junio de 2025</v>
      </c>
      <c r="B3" s="120"/>
      <c r="C3" s="120"/>
      <c r="D3" s="74" t="s">
        <v>3</v>
      </c>
      <c r="E3" s="75">
        <f>'Notas a los Edos Financieros'!D3</f>
        <v>2</v>
      </c>
    </row>
    <row r="4" spans="1:5" ht="11.25" customHeight="1" x14ac:dyDescent="0.25">
      <c r="A4" s="119" t="s">
        <v>4</v>
      </c>
      <c r="B4" s="120"/>
      <c r="C4" s="120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7" t="s">
        <v>444</v>
      </c>
      <c r="B7" s="77"/>
      <c r="C7" s="77"/>
      <c r="D7" s="77"/>
      <c r="E7" s="13"/>
    </row>
    <row r="8" spans="1:5" ht="9.75" customHeight="1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25">
      <c r="A9" s="14">
        <v>1111</v>
      </c>
      <c r="B9" s="13" t="s">
        <v>445</v>
      </c>
      <c r="C9" s="15">
        <v>19500</v>
      </c>
      <c r="D9" s="15">
        <v>2000</v>
      </c>
      <c r="E9" s="13"/>
    </row>
    <row r="10" spans="1:5" ht="9.75" customHeight="1" x14ac:dyDescent="0.25">
      <c r="A10" s="14">
        <v>1112</v>
      </c>
      <c r="B10" s="13" t="s">
        <v>446</v>
      </c>
      <c r="C10" s="15">
        <v>251892552.31999999</v>
      </c>
      <c r="D10" s="15">
        <v>223629739.41999999</v>
      </c>
      <c r="E10" s="13"/>
    </row>
    <row r="11" spans="1:5" ht="9.75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25">
      <c r="A14" s="14">
        <v>1116</v>
      </c>
      <c r="B14" s="13" t="s">
        <v>448</v>
      </c>
      <c r="C14" s="15">
        <v>93394</v>
      </c>
      <c r="D14" s="15">
        <v>93394</v>
      </c>
      <c r="E14" s="13"/>
    </row>
    <row r="15" spans="1:5" ht="9.75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25">
      <c r="A16" s="27">
        <v>1110</v>
      </c>
      <c r="B16" s="28" t="s">
        <v>450</v>
      </c>
      <c r="C16" s="29">
        <f>+C9+C10+C11+C12+C13+C14+C15</f>
        <v>252005446.31999999</v>
      </c>
      <c r="D16" s="29">
        <f>+D9+D10+D11+D12+D13+D14+D15</f>
        <v>223725133.41999999</v>
      </c>
      <c r="E16" s="13"/>
    </row>
    <row r="19" spans="1:4" ht="9.75" customHeight="1" x14ac:dyDescent="0.25">
      <c r="A19" s="77" t="s">
        <v>451</v>
      </c>
      <c r="B19" s="77"/>
      <c r="C19" s="77"/>
      <c r="D19" s="77"/>
    </row>
    <row r="20" spans="1:4" ht="9.75" customHeight="1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25">
      <c r="A21" s="27">
        <v>1230</v>
      </c>
      <c r="B21" s="30" t="s">
        <v>316</v>
      </c>
      <c r="C21" s="29">
        <f>+C22+C23+C24+C25+C26+C27+C28</f>
        <v>0</v>
      </c>
      <c r="D21" s="29">
        <f>+D22+D23+D24+D25+D26+D27+D28</f>
        <v>0</v>
      </c>
    </row>
    <row r="22" spans="1:4" ht="9.75" customHeight="1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ht="9.75" customHeight="1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25">
      <c r="A29" s="27">
        <v>1240</v>
      </c>
      <c r="B29" s="30" t="s">
        <v>324</v>
      </c>
      <c r="C29" s="29">
        <f>+C30+C31+C32+C33+C34+C35+C36+C37</f>
        <v>720250.74</v>
      </c>
      <c r="D29" s="29">
        <f>+D30+D31+D32+D33+D34+D35+D36+D37</f>
        <v>2137341.9500000007</v>
      </c>
    </row>
    <row r="30" spans="1:4" ht="9.75" customHeight="1" x14ac:dyDescent="0.25">
      <c r="A30" s="14">
        <v>1241</v>
      </c>
      <c r="B30" s="13" t="s">
        <v>325</v>
      </c>
      <c r="C30" s="15">
        <v>5800</v>
      </c>
      <c r="D30" s="15">
        <v>768965.91</v>
      </c>
    </row>
    <row r="31" spans="1:4" ht="9.75" customHeight="1" x14ac:dyDescent="0.25">
      <c r="A31" s="14">
        <v>1242</v>
      </c>
      <c r="B31" s="13" t="s">
        <v>326</v>
      </c>
      <c r="C31" s="15">
        <v>65509.71</v>
      </c>
      <c r="D31" s="15">
        <v>18787.400000000001</v>
      </c>
    </row>
    <row r="32" spans="1:4" ht="9.75" customHeight="1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ht="9.75" customHeight="1" x14ac:dyDescent="0.25">
      <c r="A33" s="14">
        <v>1244</v>
      </c>
      <c r="B33" s="13" t="s">
        <v>328</v>
      </c>
      <c r="C33" s="15">
        <v>637290.02</v>
      </c>
      <c r="D33" s="15">
        <v>1349588.6400000006</v>
      </c>
    </row>
    <row r="34" spans="1:4" ht="9.75" customHeight="1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25">
      <c r="A35" s="14">
        <v>1246</v>
      </c>
      <c r="B35" s="13" t="s">
        <v>330</v>
      </c>
      <c r="C35" s="15">
        <v>11651.01</v>
      </c>
      <c r="D35" s="15">
        <v>0</v>
      </c>
    </row>
    <row r="36" spans="1:4" ht="9.75" customHeight="1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25">
      <c r="A38" s="27">
        <v>1250</v>
      </c>
      <c r="B38" s="30" t="s">
        <v>338</v>
      </c>
      <c r="C38" s="29">
        <f>+C39+C40+C41+C42+C43</f>
        <v>33332.6</v>
      </c>
      <c r="D38" s="29">
        <f>+D39+D40+D41+D42+D43</f>
        <v>292405.84000000003</v>
      </c>
    </row>
    <row r="39" spans="1:4" ht="9.75" customHeight="1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25">
      <c r="A42" s="14">
        <v>1254</v>
      </c>
      <c r="B42" s="13" t="s">
        <v>342</v>
      </c>
      <c r="C42" s="15">
        <v>33332.6</v>
      </c>
      <c r="D42" s="15">
        <v>292405.84000000003</v>
      </c>
    </row>
    <row r="43" spans="1:4" ht="9.75" customHeight="1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25">
      <c r="A44" s="14"/>
      <c r="B44" s="28" t="s">
        <v>452</v>
      </c>
      <c r="C44" s="29">
        <f>+C21+C29+C38</f>
        <v>753583.34</v>
      </c>
      <c r="D44" s="29">
        <f>+D21+D29+D38</f>
        <v>2429747.7900000005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7" t="s">
        <v>453</v>
      </c>
      <c r="B46" s="77"/>
      <c r="C46" s="77"/>
      <c r="D46" s="77"/>
    </row>
    <row r="47" spans="1:4" ht="9.75" customHeight="1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25">
      <c r="A48" s="27">
        <v>3210</v>
      </c>
      <c r="B48" s="30" t="s">
        <v>454</v>
      </c>
      <c r="C48" s="29">
        <v>26685199.789999999</v>
      </c>
      <c r="D48" s="29">
        <v>43423887.550000012</v>
      </c>
    </row>
    <row r="49" spans="1:4" ht="11.25" customHeight="1" x14ac:dyDescent="0.25">
      <c r="A49" s="14"/>
      <c r="B49" s="28" t="s">
        <v>455</v>
      </c>
      <c r="C49" s="29">
        <f>+C50+C62+C90+C93+C99</f>
        <v>6233536.1100000003</v>
      </c>
      <c r="D49" s="29">
        <f>+D50+D62+D90+D93+D99</f>
        <v>39370490.43</v>
      </c>
    </row>
    <row r="50" spans="1:4" ht="11.25" customHeight="1" x14ac:dyDescent="0.25">
      <c r="A50" s="27">
        <v>5400</v>
      </c>
      <c r="B50" s="30" t="s">
        <v>218</v>
      </c>
      <c r="C50" s="29">
        <f>+C51+C52+C53+C54+C55+C56+C57+C58+C59+C60+C61</f>
        <v>0</v>
      </c>
      <c r="D50" s="29">
        <f>+D51+D52+D53+D54+D55+D56+D57+D58+D59+D60+D61</f>
        <v>0</v>
      </c>
    </row>
    <row r="51" spans="1:4" ht="11.25" customHeight="1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25">
      <c r="A62" s="27">
        <v>5500</v>
      </c>
      <c r="B62" s="30" t="s">
        <v>232</v>
      </c>
      <c r="C62" s="29">
        <f>+C63+C72+C75+C81</f>
        <v>5161862.7700000005</v>
      </c>
      <c r="D62" s="29">
        <f>+D63+D72+D75+D81</f>
        <v>36484101.43</v>
      </c>
    </row>
    <row r="63" spans="1:4" ht="11.25" customHeight="1" x14ac:dyDescent="0.25">
      <c r="A63" s="27">
        <v>5510</v>
      </c>
      <c r="B63" s="30" t="s">
        <v>233</v>
      </c>
      <c r="C63" s="29">
        <f>+C64+C65+C66+C67+C68+C69+C70+C71</f>
        <v>1879757</v>
      </c>
      <c r="D63" s="29">
        <f>+D64+D65+D66+D67+D68+D69+D70+D71</f>
        <v>3697146.91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25">
      <c r="A66" s="14">
        <v>5513</v>
      </c>
      <c r="B66" s="13" t="s">
        <v>236</v>
      </c>
      <c r="C66" s="15">
        <v>943253.35</v>
      </c>
      <c r="D66" s="15">
        <v>1886506.68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25">
      <c r="A68" s="14">
        <v>5515</v>
      </c>
      <c r="B68" s="13" t="s">
        <v>238</v>
      </c>
      <c r="C68" s="15">
        <v>769516.85</v>
      </c>
      <c r="D68" s="15">
        <v>1431882.81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25">
      <c r="A70" s="14">
        <v>5517</v>
      </c>
      <c r="B70" s="13" t="s">
        <v>240</v>
      </c>
      <c r="C70" s="15">
        <v>166986.79999999999</v>
      </c>
      <c r="D70" s="15">
        <v>378757.42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25">
      <c r="A72" s="27">
        <v>5520</v>
      </c>
      <c r="B72" s="30" t="s">
        <v>242</v>
      </c>
      <c r="C72" s="29">
        <f>+C73+C74</f>
        <v>0</v>
      </c>
      <c r="D72" s="29">
        <f>+D73+D74</f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7">
        <v>5530</v>
      </c>
      <c r="B75" s="30" t="s">
        <v>245</v>
      </c>
      <c r="C75" s="29">
        <f>+C76+C77+C78+C79+C80</f>
        <v>2941605.81</v>
      </c>
      <c r="D75" s="29">
        <f>+D76+D77+D78+D79+D80</f>
        <v>25208613.989999998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2941605.81</v>
      </c>
      <c r="D77" s="15">
        <v>25208613.989999998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7">
        <v>5590</v>
      </c>
      <c r="B81" s="30" t="s">
        <v>251</v>
      </c>
      <c r="C81" s="29">
        <f>+C82+C83+C84+C85+C86+C87+C88+C89</f>
        <v>340499.96</v>
      </c>
      <c r="D81" s="29">
        <f>+D82+D83+D84+D85+D86+D87+D88+D89</f>
        <v>7578340.5300000003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340499.96</v>
      </c>
      <c r="D89" s="15">
        <v>7578340.5300000003</v>
      </c>
    </row>
    <row r="90" spans="1:4" ht="11.25" customHeight="1" x14ac:dyDescent="0.25">
      <c r="A90" s="27">
        <v>5600</v>
      </c>
      <c r="B90" s="30" t="s">
        <v>260</v>
      </c>
      <c r="C90" s="29">
        <f>+C91</f>
        <v>0</v>
      </c>
      <c r="D90" s="29">
        <f>+D91</f>
        <v>0</v>
      </c>
    </row>
    <row r="91" spans="1:4" ht="11.25" customHeight="1" x14ac:dyDescent="0.25">
      <c r="A91" s="27">
        <v>5610</v>
      </c>
      <c r="B91" s="30" t="s">
        <v>261</v>
      </c>
      <c r="C91" s="29">
        <f>+C92</f>
        <v>0</v>
      </c>
      <c r="D91" s="29">
        <f>+D92</f>
        <v>0</v>
      </c>
    </row>
    <row r="92" spans="1:4" ht="11.25" customHeight="1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25">
      <c r="A93" s="27">
        <v>2110</v>
      </c>
      <c r="B93" s="31" t="s">
        <v>462</v>
      </c>
      <c r="C93" s="29">
        <f>+C94+C95+C96+C97+C98</f>
        <v>1071673.3399999999</v>
      </c>
      <c r="D93" s="29">
        <f>+D94+D95+D96+D97+D98</f>
        <v>2886389.0000000019</v>
      </c>
    </row>
    <row r="94" spans="1:4" ht="11.25" customHeight="1" x14ac:dyDescent="0.25">
      <c r="A94" s="14">
        <v>2111</v>
      </c>
      <c r="B94" s="13" t="s">
        <v>463</v>
      </c>
      <c r="C94" s="15">
        <v>992558.19</v>
      </c>
      <c r="D94" s="15">
        <v>884559.56000000238</v>
      </c>
    </row>
    <row r="95" spans="1:4" ht="11.25" customHeight="1" x14ac:dyDescent="0.25">
      <c r="A95" s="14">
        <v>2112</v>
      </c>
      <c r="B95" s="13" t="s">
        <v>464</v>
      </c>
      <c r="C95" s="15">
        <v>0</v>
      </c>
      <c r="D95" s="15">
        <v>923563.75</v>
      </c>
    </row>
    <row r="96" spans="1:4" ht="11.25" customHeight="1" x14ac:dyDescent="0.25">
      <c r="A96" s="14">
        <v>2112</v>
      </c>
      <c r="B96" s="13" t="s">
        <v>465</v>
      </c>
      <c r="C96" s="15">
        <v>79115.149999999994</v>
      </c>
      <c r="D96" s="15">
        <v>1078265.6899999995</v>
      </c>
    </row>
    <row r="97" spans="1:4" ht="11.25" customHeight="1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7">
        <v>5120</v>
      </c>
      <c r="B99" s="31" t="s">
        <v>301</v>
      </c>
      <c r="C99" s="29">
        <f>+C100</f>
        <v>0</v>
      </c>
      <c r="D99" s="29">
        <f>+D100</f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8" t="s">
        <v>468</v>
      </c>
      <c r="C101" s="29">
        <f>+C102+C124+C134+C136</f>
        <v>569772.30000000005</v>
      </c>
      <c r="D101" s="29">
        <f>+D102+D124+D134+D136</f>
        <v>15361436.880000001</v>
      </c>
    </row>
    <row r="102" spans="1:4" ht="9.75" customHeight="1" x14ac:dyDescent="0.25">
      <c r="A102" s="27">
        <v>4300</v>
      </c>
      <c r="B102" s="28" t="s">
        <v>132</v>
      </c>
      <c r="C102" s="29">
        <f>+C103+C106+C112+C114+C116</f>
        <v>569772.30000000005</v>
      </c>
      <c r="D102" s="29">
        <f>+D103+D106+D112+D114+D116</f>
        <v>15361436.880000001</v>
      </c>
    </row>
    <row r="103" spans="1:4" ht="9.75" customHeight="1" x14ac:dyDescent="0.25">
      <c r="A103" s="27">
        <v>4310</v>
      </c>
      <c r="B103" s="28" t="s">
        <v>133</v>
      </c>
      <c r="C103" s="29">
        <f>+C104+C105</f>
        <v>0</v>
      </c>
      <c r="D103" s="29">
        <f>+D104+D105</f>
        <v>0</v>
      </c>
    </row>
    <row r="104" spans="1:4" ht="9.75" customHeight="1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25">
      <c r="A106" s="27">
        <v>4320</v>
      </c>
      <c r="B106" s="28" t="s">
        <v>136</v>
      </c>
      <c r="C106" s="29">
        <f>+C107+C108+C109+C110+C111</f>
        <v>0</v>
      </c>
      <c r="D106" s="29">
        <f>+D107+D108+D109+D110+D111</f>
        <v>0</v>
      </c>
    </row>
    <row r="107" spans="1:4" ht="9.75" customHeight="1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25">
      <c r="A112" s="27">
        <v>4330</v>
      </c>
      <c r="B112" s="28" t="s">
        <v>142</v>
      </c>
      <c r="C112" s="29">
        <f>+C113</f>
        <v>0</v>
      </c>
      <c r="D112" s="29">
        <f>+D113</f>
        <v>0</v>
      </c>
    </row>
    <row r="113" spans="1:4" ht="9.75" customHeight="1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25">
      <c r="A114" s="27">
        <v>4340</v>
      </c>
      <c r="B114" s="28" t="s">
        <v>143</v>
      </c>
      <c r="C114" s="29">
        <f>+C115</f>
        <v>0</v>
      </c>
      <c r="D114" s="29">
        <f>+D115</f>
        <v>0</v>
      </c>
    </row>
    <row r="115" spans="1:4" ht="9.75" customHeight="1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25">
      <c r="A116" s="27">
        <v>4390</v>
      </c>
      <c r="B116" s="28" t="s">
        <v>144</v>
      </c>
      <c r="C116" s="29">
        <f>+C117+C118+C119+C120+C121+C122+C123</f>
        <v>569772.30000000005</v>
      </c>
      <c r="D116" s="29">
        <f>+D117+D118+D119+D120+D121+D122+D123</f>
        <v>15361436.880000001</v>
      </c>
    </row>
    <row r="117" spans="1:4" ht="9.75" customHeight="1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2" t="s">
        <v>144</v>
      </c>
      <c r="C123" s="15">
        <v>569772.30000000005</v>
      </c>
      <c r="D123" s="15">
        <v>15361436.880000001</v>
      </c>
    </row>
    <row r="124" spans="1:4" ht="11.25" customHeight="1" x14ac:dyDescent="0.25">
      <c r="A124" s="27">
        <v>1120</v>
      </c>
      <c r="B124" s="31" t="s">
        <v>469</v>
      </c>
      <c r="C124" s="29">
        <f>+C125+C126+C127+C128+C129+C130+C131+C132+C133</f>
        <v>0</v>
      </c>
      <c r="D124" s="29">
        <f>+D125+D126+D127+D128+D129+D130+D131+D132+D133</f>
        <v>0</v>
      </c>
    </row>
    <row r="125" spans="1:4" ht="11.25" customHeight="1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25">
      <c r="A134" s="27">
        <v>5120</v>
      </c>
      <c r="B134" s="31" t="s">
        <v>301</v>
      </c>
      <c r="C134" s="29">
        <f>+C135</f>
        <v>0</v>
      </c>
      <c r="D134" s="29">
        <f>+D135</f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7">
        <v>4150</v>
      </c>
      <c r="B136" s="31" t="s">
        <v>100</v>
      </c>
      <c r="C136" s="29">
        <f>+C137</f>
        <v>0</v>
      </c>
      <c r="D136" s="29">
        <f>+D137</f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3" t="s">
        <v>480</v>
      </c>
      <c r="C138" s="29">
        <f t="shared" ref="C138:D138" si="0">C48+C49-C101</f>
        <v>32348963.599999998</v>
      </c>
      <c r="D138" s="29">
        <f t="shared" si="0"/>
        <v>67432941.100000024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  <row r="145" spans="1:4" ht="15" customHeight="1" x14ac:dyDescent="0.25">
      <c r="A145" s="105"/>
      <c r="B145" s="105"/>
      <c r="C145" s="105"/>
      <c r="D145" s="105"/>
    </row>
    <row r="146" spans="1:4" ht="15" customHeight="1" x14ac:dyDescent="0.25">
      <c r="A146" s="105"/>
      <c r="B146" s="105"/>
      <c r="C146" s="105"/>
      <c r="D146" s="105"/>
    </row>
    <row r="147" spans="1:4" ht="15" customHeight="1" x14ac:dyDescent="0.25">
      <c r="A147" s="105"/>
      <c r="B147" s="105"/>
      <c r="C147" s="105"/>
      <c r="D147" s="105"/>
    </row>
    <row r="148" spans="1:4" ht="15" customHeight="1" x14ac:dyDescent="0.25">
      <c r="A148" s="105"/>
      <c r="B148" s="105"/>
      <c r="C148" s="105"/>
      <c r="D148" s="105"/>
    </row>
    <row r="149" spans="1:4" ht="15" customHeight="1" x14ac:dyDescent="0.25">
      <c r="A149" s="105"/>
      <c r="B149" s="105"/>
      <c r="C149" s="105"/>
      <c r="D149" s="105"/>
    </row>
    <row r="150" spans="1:4" ht="15" customHeight="1" x14ac:dyDescent="0.25">
      <c r="A150" s="105"/>
      <c r="B150" s="105"/>
      <c r="C150" s="105"/>
      <c r="D150" s="105"/>
    </row>
    <row r="153" spans="1:4" ht="15" customHeight="1" x14ac:dyDescent="0.25">
      <c r="C153" s="107"/>
    </row>
  </sheetData>
  <mergeCells count="4">
    <mergeCell ref="A1:C1"/>
    <mergeCell ref="A2:C2"/>
    <mergeCell ref="A3:C3"/>
    <mergeCell ref="A4:C4"/>
  </mergeCells>
  <pageMargins left="0.23622047244094491" right="0.23622047244094491" top="0.74803149606299213" bottom="0.74803149606299213" header="0" footer="0"/>
  <pageSetup scale="8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30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3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15" t="s">
        <v>481</v>
      </c>
      <c r="B2" s="120"/>
      <c r="C2" s="123"/>
    </row>
    <row r="3" spans="1:3" ht="11.25" customHeight="1" x14ac:dyDescent="0.25">
      <c r="A3" s="115" t="str">
        <f>ESF!A3</f>
        <v>Del 1 de enero al 30 de junio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9.7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35" t="s">
        <v>484</v>
      </c>
      <c r="B6" s="35"/>
      <c r="C6" s="36">
        <v>63100871.770000003</v>
      </c>
    </row>
    <row r="7" spans="1:3" ht="7.5" customHeight="1" x14ac:dyDescent="0.25">
      <c r="A7" s="1"/>
      <c r="B7" s="37"/>
      <c r="C7" s="38"/>
    </row>
    <row r="8" spans="1:3" ht="9.75" customHeight="1" x14ac:dyDescent="0.25">
      <c r="A8" s="86" t="s">
        <v>485</v>
      </c>
      <c r="B8" s="86"/>
      <c r="C8" s="39">
        <f>SUM(C9:C14)</f>
        <v>569772.30000000005</v>
      </c>
    </row>
    <row r="9" spans="1:3" ht="9.75" customHeight="1" x14ac:dyDescent="0.25">
      <c r="A9" s="87" t="s">
        <v>486</v>
      </c>
      <c r="B9" s="40" t="s">
        <v>133</v>
      </c>
      <c r="C9" s="41">
        <v>0</v>
      </c>
    </row>
    <row r="10" spans="1:3" ht="9.75" customHeight="1" x14ac:dyDescent="0.25">
      <c r="A10" s="88" t="s">
        <v>487</v>
      </c>
      <c r="B10" s="42" t="s">
        <v>488</v>
      </c>
      <c r="C10" s="41">
        <v>0</v>
      </c>
    </row>
    <row r="11" spans="1:3" ht="9.75" customHeight="1" x14ac:dyDescent="0.25">
      <c r="A11" s="88" t="s">
        <v>489</v>
      </c>
      <c r="B11" s="42" t="s">
        <v>142</v>
      </c>
      <c r="C11" s="41">
        <v>0</v>
      </c>
    </row>
    <row r="12" spans="1:3" ht="9.75" customHeight="1" x14ac:dyDescent="0.25">
      <c r="A12" s="88" t="s">
        <v>490</v>
      </c>
      <c r="B12" s="42" t="s">
        <v>143</v>
      </c>
      <c r="C12" s="41">
        <v>0</v>
      </c>
    </row>
    <row r="13" spans="1:3" ht="9.75" customHeight="1" x14ac:dyDescent="0.25">
      <c r="A13" s="88" t="s">
        <v>491</v>
      </c>
      <c r="B13" s="42" t="s">
        <v>144</v>
      </c>
      <c r="C13" s="41">
        <v>569772.30000000005</v>
      </c>
    </row>
    <row r="14" spans="1:3" ht="9.75" customHeight="1" x14ac:dyDescent="0.25">
      <c r="A14" s="89" t="s">
        <v>492</v>
      </c>
      <c r="B14" s="43" t="s">
        <v>493</v>
      </c>
      <c r="C14" s="41">
        <v>0</v>
      </c>
    </row>
    <row r="15" spans="1:3" ht="7.5" customHeight="1" x14ac:dyDescent="0.25">
      <c r="A15" s="1"/>
      <c r="B15" s="44"/>
      <c r="C15" s="45"/>
    </row>
    <row r="16" spans="1:3" ht="9.75" customHeight="1" x14ac:dyDescent="0.25">
      <c r="A16" s="86" t="s">
        <v>494</v>
      </c>
      <c r="B16" s="37"/>
      <c r="C16" s="39">
        <f>SUM(C17:C19)</f>
        <v>0</v>
      </c>
    </row>
    <row r="17" spans="1:3" ht="9.75" customHeight="1" x14ac:dyDescent="0.25">
      <c r="A17" s="90">
        <v>3.1</v>
      </c>
      <c r="B17" s="42" t="s">
        <v>495</v>
      </c>
      <c r="C17" s="41">
        <v>0</v>
      </c>
    </row>
    <row r="18" spans="1:3" ht="9.75" customHeight="1" x14ac:dyDescent="0.25">
      <c r="A18" s="91">
        <v>3.2</v>
      </c>
      <c r="B18" s="42" t="s">
        <v>496</v>
      </c>
      <c r="C18" s="41">
        <v>0</v>
      </c>
    </row>
    <row r="19" spans="1:3" ht="9.75" customHeight="1" x14ac:dyDescent="0.25">
      <c r="A19" s="91">
        <v>3.3</v>
      </c>
      <c r="B19" s="43" t="s">
        <v>497</v>
      </c>
      <c r="C19" s="46">
        <v>0</v>
      </c>
    </row>
    <row r="20" spans="1:3" ht="7.5" customHeight="1" x14ac:dyDescent="0.25">
      <c r="A20" s="1"/>
      <c r="B20" s="43"/>
      <c r="C20" s="47"/>
    </row>
    <row r="21" spans="1:3" ht="9.75" customHeight="1" x14ac:dyDescent="0.25">
      <c r="A21" s="48" t="s">
        <v>498</v>
      </c>
      <c r="B21" s="48"/>
      <c r="C21" s="36">
        <f>C6+C8-C16</f>
        <v>63670644.07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  <row r="25" spans="1:3" ht="15" customHeight="1" x14ac:dyDescent="0.25">
      <c r="A25" s="106"/>
      <c r="B25" s="106"/>
      <c r="C25" s="106"/>
    </row>
    <row r="26" spans="1:3" ht="15" customHeight="1" x14ac:dyDescent="0.25">
      <c r="A26" s="106"/>
      <c r="B26" s="106"/>
      <c r="C26" s="106"/>
    </row>
    <row r="27" spans="1:3" ht="15" customHeight="1" x14ac:dyDescent="0.25">
      <c r="A27" s="106"/>
      <c r="B27" s="106"/>
      <c r="C27" s="106"/>
    </row>
    <row r="28" spans="1:3" ht="15" customHeight="1" x14ac:dyDescent="0.25">
      <c r="A28" s="106"/>
      <c r="B28" s="106"/>
      <c r="C28" s="106"/>
    </row>
    <row r="29" spans="1:3" ht="15" customHeight="1" x14ac:dyDescent="0.25">
      <c r="A29" s="106"/>
      <c r="B29" s="106"/>
      <c r="C29" s="106"/>
    </row>
    <row r="30" spans="1:3" ht="15" customHeight="1" x14ac:dyDescent="0.25">
      <c r="A30" s="106"/>
      <c r="B30" s="106"/>
      <c r="C30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Instituto Municipal de Vivienda de León, Guanajuato (IMUVI)</v>
      </c>
      <c r="B1" s="121"/>
      <c r="C1" s="122"/>
    </row>
    <row r="2" spans="1:3" ht="11.25" customHeight="1" x14ac:dyDescent="0.25">
      <c r="A2" s="129" t="s">
        <v>499</v>
      </c>
      <c r="B2" s="120"/>
      <c r="C2" s="123"/>
    </row>
    <row r="3" spans="1:3" ht="11.25" customHeight="1" x14ac:dyDescent="0.25">
      <c r="A3" s="129" t="str">
        <f>ESF!A3</f>
        <v>Del 1 de enero al 30 de junio de 2025</v>
      </c>
      <c r="B3" s="120"/>
      <c r="C3" s="123"/>
    </row>
    <row r="4" spans="1:3" ht="9.75" customHeight="1" x14ac:dyDescent="0.25">
      <c r="A4" s="117" t="s">
        <v>482</v>
      </c>
      <c r="B4" s="124"/>
      <c r="C4" s="125"/>
    </row>
    <row r="5" spans="1:3" ht="11.25" customHeight="1" x14ac:dyDescent="0.25">
      <c r="A5" s="126" t="s">
        <v>483</v>
      </c>
      <c r="B5" s="127"/>
      <c r="C5" s="34">
        <v>2025</v>
      </c>
    </row>
    <row r="6" spans="1:3" ht="9.75" customHeight="1" x14ac:dyDescent="0.25">
      <c r="A6" s="92" t="s">
        <v>500</v>
      </c>
      <c r="B6" s="35"/>
      <c r="C6" s="49">
        <v>34103815.68</v>
      </c>
    </row>
    <row r="7" spans="1:3" ht="7.5" customHeight="1" x14ac:dyDescent="0.25">
      <c r="A7" s="50"/>
      <c r="B7" s="37"/>
      <c r="C7" s="51"/>
    </row>
    <row r="8" spans="1:3" ht="9.75" customHeight="1" x14ac:dyDescent="0.25">
      <c r="A8" s="86" t="s">
        <v>501</v>
      </c>
      <c r="B8" s="52"/>
      <c r="C8" s="39">
        <f>SUM(C9:C29)</f>
        <v>2280234.17</v>
      </c>
    </row>
    <row r="9" spans="1:3" ht="9.75" customHeight="1" x14ac:dyDescent="0.25">
      <c r="A9" s="93">
        <v>2.1</v>
      </c>
      <c r="B9" s="53" t="s">
        <v>163</v>
      </c>
      <c r="C9" s="54">
        <v>0</v>
      </c>
    </row>
    <row r="10" spans="1:3" ht="9.75" customHeight="1" x14ac:dyDescent="0.25">
      <c r="A10" s="93">
        <v>2.2000000000000002</v>
      </c>
      <c r="B10" s="53" t="s">
        <v>160</v>
      </c>
      <c r="C10" s="54">
        <v>0</v>
      </c>
    </row>
    <row r="11" spans="1:3" ht="9.75" customHeight="1" x14ac:dyDescent="0.25">
      <c r="A11" s="94">
        <v>2.2999999999999998</v>
      </c>
      <c r="B11" s="55" t="s">
        <v>325</v>
      </c>
      <c r="C11" s="54">
        <v>5800</v>
      </c>
    </row>
    <row r="12" spans="1:3" ht="9.75" customHeight="1" x14ac:dyDescent="0.25">
      <c r="A12" s="94">
        <v>2.4</v>
      </c>
      <c r="B12" s="55" t="s">
        <v>326</v>
      </c>
      <c r="C12" s="54">
        <v>65509.71</v>
      </c>
    </row>
    <row r="13" spans="1:3" ht="9.75" customHeight="1" x14ac:dyDescent="0.25">
      <c r="A13" s="94">
        <v>2.5</v>
      </c>
      <c r="B13" s="55" t="s">
        <v>327</v>
      </c>
      <c r="C13" s="54">
        <v>0</v>
      </c>
    </row>
    <row r="14" spans="1:3" ht="9.75" customHeight="1" x14ac:dyDescent="0.25">
      <c r="A14" s="94">
        <v>2.6</v>
      </c>
      <c r="B14" s="55" t="s">
        <v>328</v>
      </c>
      <c r="C14" s="54">
        <v>637290.02</v>
      </c>
    </row>
    <row r="15" spans="1:3" ht="9.75" customHeight="1" x14ac:dyDescent="0.25">
      <c r="A15" s="94">
        <v>2.7</v>
      </c>
      <c r="B15" s="55" t="s">
        <v>329</v>
      </c>
      <c r="C15" s="54">
        <v>0</v>
      </c>
    </row>
    <row r="16" spans="1:3" ht="9.75" customHeight="1" x14ac:dyDescent="0.25">
      <c r="A16" s="94">
        <v>2.8</v>
      </c>
      <c r="B16" s="55" t="s">
        <v>330</v>
      </c>
      <c r="C16" s="54">
        <v>11651.01</v>
      </c>
    </row>
    <row r="17" spans="1:3" ht="9.75" customHeight="1" x14ac:dyDescent="0.25">
      <c r="A17" s="94">
        <v>2.9</v>
      </c>
      <c r="B17" s="55" t="s">
        <v>332</v>
      </c>
      <c r="C17" s="54">
        <v>0</v>
      </c>
    </row>
    <row r="18" spans="1:3" ht="9.75" customHeight="1" x14ac:dyDescent="0.25">
      <c r="A18" s="94" t="s">
        <v>502</v>
      </c>
      <c r="B18" s="55" t="s">
        <v>503</v>
      </c>
      <c r="C18" s="54">
        <v>1300000</v>
      </c>
    </row>
    <row r="19" spans="1:3" ht="9.75" customHeight="1" x14ac:dyDescent="0.25">
      <c r="A19" s="94" t="s">
        <v>504</v>
      </c>
      <c r="B19" s="55" t="s">
        <v>338</v>
      </c>
      <c r="C19" s="54">
        <v>33332.6</v>
      </c>
    </row>
    <row r="20" spans="1:3" ht="9.75" customHeight="1" x14ac:dyDescent="0.25">
      <c r="A20" s="94" t="s">
        <v>505</v>
      </c>
      <c r="B20" s="55" t="s">
        <v>506</v>
      </c>
      <c r="C20" s="54">
        <v>0</v>
      </c>
    </row>
    <row r="21" spans="1:3" ht="9.75" customHeight="1" x14ac:dyDescent="0.25">
      <c r="A21" s="94" t="s">
        <v>507</v>
      </c>
      <c r="B21" s="55" t="s">
        <v>508</v>
      </c>
      <c r="C21" s="54">
        <v>226650.83</v>
      </c>
    </row>
    <row r="22" spans="1:3" ht="9.75" customHeight="1" x14ac:dyDescent="0.25">
      <c r="A22" s="94" t="s">
        <v>509</v>
      </c>
      <c r="B22" s="55" t="s">
        <v>510</v>
      </c>
      <c r="C22" s="54">
        <v>0</v>
      </c>
    </row>
    <row r="23" spans="1:3" ht="9.75" customHeight="1" x14ac:dyDescent="0.25">
      <c r="A23" s="94" t="s">
        <v>511</v>
      </c>
      <c r="B23" s="55" t="s">
        <v>512</v>
      </c>
      <c r="C23" s="54">
        <v>0</v>
      </c>
    </row>
    <row r="24" spans="1:3" ht="9.75" customHeight="1" x14ac:dyDescent="0.25">
      <c r="A24" s="94" t="s">
        <v>513</v>
      </c>
      <c r="B24" s="55" t="s">
        <v>514</v>
      </c>
      <c r="C24" s="54">
        <v>0</v>
      </c>
    </row>
    <row r="25" spans="1:3" ht="9.75" customHeight="1" x14ac:dyDescent="0.25">
      <c r="A25" s="94" t="s">
        <v>515</v>
      </c>
      <c r="B25" s="55" t="s">
        <v>516</v>
      </c>
      <c r="C25" s="54">
        <v>0</v>
      </c>
    </row>
    <row r="26" spans="1:3" ht="9.75" customHeight="1" x14ac:dyDescent="0.25">
      <c r="A26" s="94" t="s">
        <v>517</v>
      </c>
      <c r="B26" s="55" t="s">
        <v>518</v>
      </c>
      <c r="C26" s="54">
        <v>0</v>
      </c>
    </row>
    <row r="27" spans="1:3" ht="9.75" customHeight="1" x14ac:dyDescent="0.25">
      <c r="A27" s="94" t="s">
        <v>519</v>
      </c>
      <c r="B27" s="55" t="s">
        <v>520</v>
      </c>
      <c r="C27" s="54">
        <v>0</v>
      </c>
    </row>
    <row r="28" spans="1:3" ht="9.75" customHeight="1" x14ac:dyDescent="0.25">
      <c r="A28" s="94" t="s">
        <v>521</v>
      </c>
      <c r="B28" s="55" t="s">
        <v>522</v>
      </c>
      <c r="C28" s="54">
        <v>0</v>
      </c>
    </row>
    <row r="29" spans="1:3" ht="9.75" customHeight="1" x14ac:dyDescent="0.25">
      <c r="A29" s="94" t="s">
        <v>523</v>
      </c>
      <c r="B29" s="53" t="s">
        <v>524</v>
      </c>
      <c r="C29" s="54">
        <v>0</v>
      </c>
    </row>
    <row r="30" spans="1:3" ht="7.5" customHeight="1" x14ac:dyDescent="0.25">
      <c r="A30" s="50"/>
      <c r="B30" s="56"/>
      <c r="C30" s="57"/>
    </row>
    <row r="31" spans="1:3" ht="9.75" customHeight="1" x14ac:dyDescent="0.25">
      <c r="A31" s="95" t="s">
        <v>525</v>
      </c>
      <c r="B31" s="58"/>
      <c r="C31" s="59">
        <f>SUM(C32:C38)</f>
        <v>5161862.7700000005</v>
      </c>
    </row>
    <row r="32" spans="1:3" ht="9.75" customHeight="1" x14ac:dyDescent="0.25">
      <c r="A32" s="94" t="s">
        <v>526</v>
      </c>
      <c r="B32" s="55" t="s">
        <v>233</v>
      </c>
      <c r="C32" s="54">
        <v>1879757</v>
      </c>
    </row>
    <row r="33" spans="1:3" ht="9.75" customHeight="1" x14ac:dyDescent="0.25">
      <c r="A33" s="94" t="s">
        <v>527</v>
      </c>
      <c r="B33" s="55" t="s">
        <v>242</v>
      </c>
      <c r="C33" s="54">
        <v>0</v>
      </c>
    </row>
    <row r="34" spans="1:3" ht="9.75" customHeight="1" x14ac:dyDescent="0.25">
      <c r="A34" s="94" t="s">
        <v>528</v>
      </c>
      <c r="B34" s="55" t="s">
        <v>245</v>
      </c>
      <c r="C34" s="54">
        <v>2941605.81</v>
      </c>
    </row>
    <row r="35" spans="1:3" ht="9.75" customHeight="1" x14ac:dyDescent="0.25">
      <c r="A35" s="94" t="s">
        <v>529</v>
      </c>
      <c r="B35" s="55" t="s">
        <v>251</v>
      </c>
      <c r="C35" s="54">
        <v>0</v>
      </c>
    </row>
    <row r="36" spans="1:3" ht="9.75" customHeight="1" x14ac:dyDescent="0.25">
      <c r="A36" s="94" t="s">
        <v>530</v>
      </c>
      <c r="B36" s="55" t="s">
        <v>261</v>
      </c>
      <c r="C36" s="54">
        <v>0</v>
      </c>
    </row>
    <row r="37" spans="1:3" ht="9.75" customHeight="1" x14ac:dyDescent="0.25">
      <c r="A37" s="94" t="s">
        <v>531</v>
      </c>
      <c r="B37" s="55" t="s">
        <v>532</v>
      </c>
      <c r="C37" s="54">
        <v>0</v>
      </c>
    </row>
    <row r="38" spans="1:3" ht="9.75" customHeight="1" x14ac:dyDescent="0.25">
      <c r="A38" s="94" t="s">
        <v>533</v>
      </c>
      <c r="B38" s="53" t="s">
        <v>534</v>
      </c>
      <c r="C38" s="60">
        <v>340499.96</v>
      </c>
    </row>
    <row r="39" spans="1:3" ht="7.5" customHeight="1" x14ac:dyDescent="0.25">
      <c r="A39" s="50"/>
      <c r="B39" s="61"/>
      <c r="C39" s="62"/>
    </row>
    <row r="40" spans="1:3" ht="9.75" customHeight="1" x14ac:dyDescent="0.25">
      <c r="A40" s="63" t="s">
        <v>535</v>
      </c>
      <c r="B40" s="35"/>
      <c r="C40" s="36">
        <f>C6-C8+C31</f>
        <v>36985444.280000001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  <row r="44" spans="1:3" ht="15" customHeight="1" x14ac:dyDescent="0.25">
      <c r="A44" s="106"/>
      <c r="B44" s="106"/>
      <c r="C44" s="106"/>
    </row>
    <row r="45" spans="1:3" ht="15" customHeight="1" x14ac:dyDescent="0.25">
      <c r="A45" s="106"/>
      <c r="B45" s="106"/>
      <c r="C45" s="106"/>
    </row>
    <row r="46" spans="1:3" ht="15" customHeight="1" x14ac:dyDescent="0.25">
      <c r="A46" s="106"/>
      <c r="B46" s="106"/>
      <c r="C46" s="106"/>
    </row>
    <row r="47" spans="1:3" ht="15" customHeight="1" x14ac:dyDescent="0.25">
      <c r="A47" s="106"/>
      <c r="B47" s="106"/>
      <c r="C47" s="106"/>
    </row>
    <row r="48" spans="1:3" ht="15" customHeight="1" x14ac:dyDescent="0.25">
      <c r="A48" s="106"/>
      <c r="B48" s="106"/>
      <c r="C48" s="106"/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74803149606299213" bottom="0.74803149606299213" header="0" footer="0"/>
  <pageSetup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19" t="str">
        <f>'Notas a los Edos Financieros'!A1</f>
        <v>Instituto Municipal de Vivienda de León, Guanajuato (IMUVI)</v>
      </c>
      <c r="B1" s="132"/>
      <c r="C1" s="132"/>
      <c r="D1" s="132"/>
      <c r="E1" s="132"/>
      <c r="F1" s="132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9" t="s">
        <v>536</v>
      </c>
      <c r="B2" s="132"/>
      <c r="C2" s="132"/>
      <c r="D2" s="132"/>
      <c r="E2" s="132"/>
      <c r="F2" s="132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9" t="str">
        <f>'Notas a los Edos Financieros'!A3</f>
        <v>Del 1 de enero al 30 de junio de 2025</v>
      </c>
      <c r="B3" s="132"/>
      <c r="C3" s="132"/>
      <c r="D3" s="132"/>
      <c r="E3" s="132"/>
      <c r="F3" s="132"/>
      <c r="G3" s="74" t="s">
        <v>3</v>
      </c>
      <c r="H3" s="75">
        <f>'Notas a los Edos Financieros'!D3</f>
        <v>2</v>
      </c>
      <c r="I3" s="13"/>
      <c r="J3" s="13"/>
    </row>
    <row r="4" spans="1:10" ht="11.25" customHeight="1" x14ac:dyDescent="0.2">
      <c r="A4" s="119" t="s">
        <v>4</v>
      </c>
      <c r="B4" s="132"/>
      <c r="C4" s="132"/>
      <c r="D4" s="132"/>
      <c r="E4" s="132"/>
      <c r="F4" s="132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0" t="s">
        <v>572</v>
      </c>
      <c r="C39" s="131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136627327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77788135.230000004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4261680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63100871.770000003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577</v>
      </c>
      <c r="C45" s="102">
        <v>63100871.770000003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0" t="s">
        <v>578</v>
      </c>
      <c r="C48" s="131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99" t="s">
        <v>483</v>
      </c>
      <c r="C49" s="100">
        <v>2025</v>
      </c>
    </row>
    <row r="50" spans="1:4" ht="9.75" customHeight="1" x14ac:dyDescent="0.2">
      <c r="A50" s="13">
        <v>8210</v>
      </c>
      <c r="B50" s="64" t="s">
        <v>579</v>
      </c>
      <c r="C50" s="101">
        <v>136627327</v>
      </c>
    </row>
    <row r="51" spans="1:4" ht="9.75" customHeight="1" x14ac:dyDescent="0.2">
      <c r="A51" s="13">
        <v>8220</v>
      </c>
      <c r="B51" s="64" t="s">
        <v>580</v>
      </c>
      <c r="C51" s="101">
        <v>103138639.28</v>
      </c>
    </row>
    <row r="52" spans="1:4" ht="9.75" customHeight="1" x14ac:dyDescent="0.2">
      <c r="A52" s="13">
        <v>8230</v>
      </c>
      <c r="B52" s="64" t="s">
        <v>581</v>
      </c>
      <c r="C52" s="101">
        <v>4261680</v>
      </c>
    </row>
    <row r="53" spans="1:4" ht="9.75" customHeight="1" x14ac:dyDescent="0.2">
      <c r="A53" s="13">
        <v>8240</v>
      </c>
      <c r="B53" s="64" t="s">
        <v>582</v>
      </c>
      <c r="C53" s="101">
        <v>37750367.719999999</v>
      </c>
    </row>
    <row r="54" spans="1:4" ht="9.75" customHeight="1" x14ac:dyDescent="0.2">
      <c r="A54" s="13">
        <v>8250</v>
      </c>
      <c r="B54" s="64" t="s">
        <v>583</v>
      </c>
      <c r="C54" s="101">
        <v>34103815.68</v>
      </c>
    </row>
    <row r="55" spans="1:4" ht="9.75" customHeight="1" x14ac:dyDescent="0.2">
      <c r="A55" s="13">
        <v>8260</v>
      </c>
      <c r="B55" s="64" t="s">
        <v>584</v>
      </c>
      <c r="C55" s="101">
        <v>33032142.34</v>
      </c>
    </row>
    <row r="56" spans="1:4" ht="9.75" customHeight="1" x14ac:dyDescent="0.2">
      <c r="A56" s="13">
        <v>8270</v>
      </c>
      <c r="B56" s="65" t="s">
        <v>585</v>
      </c>
      <c r="C56" s="102">
        <v>33032142.34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65</v>
      </c>
      <c r="C59" s="13"/>
    </row>
    <row r="61" spans="1:4" ht="15" customHeight="1" x14ac:dyDescent="0.2">
      <c r="B61" s="105"/>
      <c r="C61" s="105"/>
      <c r="D61" s="105"/>
    </row>
    <row r="62" spans="1:4" ht="15" customHeight="1" x14ac:dyDescent="0.2">
      <c r="B62" s="105"/>
      <c r="C62" s="105"/>
      <c r="D62" s="105"/>
    </row>
    <row r="63" spans="1:4" ht="15" customHeight="1" x14ac:dyDescent="0.2">
      <c r="B63" s="105"/>
      <c r="C63" s="105"/>
      <c r="D63" s="105"/>
    </row>
    <row r="64" spans="1:4" ht="15" customHeight="1" x14ac:dyDescent="0.2">
      <c r="B64" s="105"/>
      <c r="C64" s="105"/>
      <c r="D64" s="105"/>
    </row>
    <row r="65" spans="2:4" ht="15" customHeight="1" x14ac:dyDescent="0.2">
      <c r="B65" s="105"/>
      <c r="C65" s="105"/>
      <c r="D65" s="105"/>
    </row>
    <row r="66" spans="2:4" ht="15" customHeight="1" x14ac:dyDescent="0.2">
      <c r="B66" s="105"/>
      <c r="C66" s="105"/>
      <c r="D66" s="105"/>
    </row>
    <row r="67" spans="2:4" ht="15" customHeight="1" x14ac:dyDescent="0.2">
      <c r="B67" s="105"/>
      <c r="C67" s="105"/>
      <c r="D67" s="105"/>
    </row>
    <row r="68" spans="2:4" ht="15" customHeight="1" x14ac:dyDescent="0.25">
      <c r="B68"/>
      <c r="C68"/>
      <c r="D68"/>
    </row>
  </sheetData>
  <mergeCells count="6">
    <mergeCell ref="B48:C48"/>
    <mergeCell ref="A1:F1"/>
    <mergeCell ref="A2:F2"/>
    <mergeCell ref="A3:F3"/>
    <mergeCell ref="A4:F4"/>
    <mergeCell ref="B39:C39"/>
  </mergeCells>
  <pageMargins left="0" right="0" top="0.74803149606299213" bottom="0.74803149606299213" header="0" footer="0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EFE!Área_de_impresión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 Mota</cp:lastModifiedBy>
  <cp:revision/>
  <cp:lastPrinted>2025-07-17T22:35:33Z</cp:lastPrinted>
  <dcterms:created xsi:type="dcterms:W3CDTF">2024-07-17T18:53:12Z</dcterms:created>
  <dcterms:modified xsi:type="dcterms:W3CDTF">2025-07-17T22:37:42Z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